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2021\Filip 2024\Izvještaji\GFI\Final\Nakon ispravljanj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externalReferences>
    <externalReference r:id="rId11"/>
  </externalReference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8" i="5" l="1"/>
  <c r="E302" i="5"/>
  <c r="E178" i="5" l="1"/>
  <c r="D27" i="8" l="1"/>
  <c r="D5" i="8"/>
  <c r="E252" i="5" l="1"/>
  <c r="E256" i="5" l="1"/>
  <c r="E247" i="5"/>
  <c r="E188" i="5"/>
  <c r="E650" i="4"/>
  <c r="E647" i="4"/>
  <c r="E173" i="5"/>
  <c r="D9" i="7" l="1"/>
  <c r="D15" i="7" l="1"/>
  <c r="E410" i="4"/>
  <c r="D240" i="5"/>
  <c r="D178" i="5"/>
  <c r="D247" i="5"/>
  <c r="E240" i="5"/>
  <c r="D289" i="5"/>
  <c r="D264" i="5"/>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E298" i="9" s="1"/>
  <c r="G298" i="9"/>
  <c r="F298" i="9"/>
  <c r="H297" i="9"/>
  <c r="G297" i="9"/>
  <c r="F297" i="9"/>
  <c r="H296" i="9"/>
  <c r="E296" i="9" s="1"/>
  <c r="B296" i="9" s="1"/>
  <c r="G296" i="9"/>
  <c r="F296" i="9"/>
  <c r="H295" i="9"/>
  <c r="G295" i="9"/>
  <c r="F295" i="9"/>
  <c r="H294" i="9"/>
  <c r="E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E282" i="9" s="1"/>
  <c r="B282" i="9" s="1"/>
  <c r="F282" i="9"/>
  <c r="H281" i="9"/>
  <c r="G281" i="9"/>
  <c r="F281" i="9"/>
  <c r="F280" i="9"/>
  <c r="F279" i="9"/>
  <c r="F277" i="9" s="1"/>
  <c r="F278" i="9"/>
  <c r="F276" i="9"/>
  <c r="L275" i="9"/>
  <c r="F275" i="9" s="1"/>
  <c r="H275" i="9"/>
  <c r="F274" i="9"/>
  <c r="I273" i="9"/>
  <c r="E273" i="9" s="1"/>
  <c r="B273" i="9" s="1"/>
  <c r="H273" i="9"/>
  <c r="F273" i="9"/>
  <c r="E272" i="9"/>
  <c r="M271" i="9"/>
  <c r="L271" i="9"/>
  <c r="F271" i="9" s="1"/>
  <c r="E271" i="9"/>
  <c r="B271" i="9" s="1"/>
  <c r="M270" i="9"/>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B247" i="9" s="1"/>
  <c r="M246" i="9"/>
  <c r="F246" i="9" s="1"/>
  <c r="L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L230" i="9"/>
  <c r="E230" i="9"/>
  <c r="B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E223" i="9"/>
  <c r="M222" i="9"/>
  <c r="F222" i="9" s="1"/>
  <c r="L222" i="9"/>
  <c r="E222" i="9"/>
  <c r="B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E50" i="9" s="1"/>
  <c r="B50" i="9" s="1"/>
  <c r="F50" i="9"/>
  <c r="H49" i="9"/>
  <c r="G49" i="9"/>
  <c r="F49" i="9"/>
  <c r="H48" i="9"/>
  <c r="G48" i="9"/>
  <c r="E48" i="9" s="1"/>
  <c r="B48" i="9" s="1"/>
  <c r="F48" i="9"/>
  <c r="H47" i="9"/>
  <c r="G47" i="9"/>
  <c r="F47" i="9"/>
  <c r="H46" i="9"/>
  <c r="G46" i="9"/>
  <c r="F46" i="9"/>
  <c r="E46" i="9"/>
  <c r="B46" i="9" s="1"/>
  <c r="H45" i="9"/>
  <c r="G45" i="9"/>
  <c r="F45" i="9"/>
  <c r="E45" i="9"/>
  <c r="B45" i="9" s="1"/>
  <c r="H44" i="9"/>
  <c r="G44" i="9"/>
  <c r="F44" i="9"/>
  <c r="H43" i="9"/>
  <c r="G43" i="9"/>
  <c r="F43" i="9"/>
  <c r="H42" i="9"/>
  <c r="G42" i="9"/>
  <c r="F42" i="9"/>
  <c r="E42" i="9"/>
  <c r="B42" i="9" s="1"/>
  <c r="H41" i="9"/>
  <c r="E41" i="9" s="1"/>
  <c r="B41" i="9" s="1"/>
  <c r="G41" i="9"/>
  <c r="F41" i="9"/>
  <c r="H40" i="9"/>
  <c r="G40" i="9"/>
  <c r="F40" i="9"/>
  <c r="H39" i="9"/>
  <c r="G39" i="9"/>
  <c r="E39" i="9" s="1"/>
  <c r="B39" i="9" s="1"/>
  <c r="F39" i="9"/>
  <c r="H38" i="9"/>
  <c r="G38" i="9"/>
  <c r="F38" i="9"/>
  <c r="H37" i="9"/>
  <c r="E37" i="9" s="1"/>
  <c r="B37" i="9" s="1"/>
  <c r="G37" i="9"/>
  <c r="F37" i="9"/>
  <c r="H36" i="9"/>
  <c r="G36" i="9"/>
  <c r="F36" i="9"/>
  <c r="H35" i="9"/>
  <c r="G35" i="9"/>
  <c r="E35" i="9" s="1"/>
  <c r="B35" i="9" s="1"/>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G26" i="9"/>
  <c r="F26" i="9"/>
  <c r="E26" i="9"/>
  <c r="B26" i="9" s="1"/>
  <c r="H25" i="9"/>
  <c r="G25" i="9"/>
  <c r="F25" i="9"/>
  <c r="E25" i="9"/>
  <c r="B25" i="9" s="1"/>
  <c r="H24" i="9"/>
  <c r="G24" i="9"/>
  <c r="F24" i="9"/>
  <c r="H23" i="9"/>
  <c r="G23" i="9"/>
  <c r="F23" i="9"/>
  <c r="H22" i="9"/>
  <c r="G22" i="9"/>
  <c r="F22" i="9"/>
  <c r="E22" i="9"/>
  <c r="B22" i="9" s="1"/>
  <c r="F21" i="9"/>
  <c r="F4" i="9"/>
  <c r="O3" i="9"/>
  <c r="G275" i="9" s="1"/>
  <c r="I3" i="9"/>
  <c r="H3" i="9"/>
  <c r="G3" i="9"/>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C1438" i="1"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D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C1157" i="1" s="1"/>
  <c r="F179" i="5"/>
  <c r="F178" i="5"/>
  <c r="E177" i="5"/>
  <c r="D1154" i="1"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E78" i="5"/>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13" i="5"/>
  <c r="C991" i="1" s="1"/>
  <c r="H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D418" i="4"/>
  <c r="E417" i="4"/>
  <c r="D417" i="4"/>
  <c r="F417" i="4" s="1"/>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D45" i="4"/>
  <c r="D44" i="4" s="1"/>
  <c r="F44"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7" i="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C1526" i="1"/>
  <c r="C1525" i="1"/>
  <c r="H1523" i="1"/>
  <c r="G1523" i="1"/>
  <c r="C1523"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G1510" i="1"/>
  <c r="C1510" i="1"/>
  <c r="H1510" i="1" s="1"/>
  <c r="C1509" i="1"/>
  <c r="H1508" i="1"/>
  <c r="G1508" i="1"/>
  <c r="C1508" i="1"/>
  <c r="H1507" i="1"/>
  <c r="G1507" i="1"/>
  <c r="C1507" i="1"/>
  <c r="C1506" i="1"/>
  <c r="H1506" i="1" s="1"/>
  <c r="C1505" i="1"/>
  <c r="H1504" i="1"/>
  <c r="C1504" i="1"/>
  <c r="G1504" i="1" s="1"/>
  <c r="H1503" i="1"/>
  <c r="G1503" i="1"/>
  <c r="C1503" i="1"/>
  <c r="C1502" i="1"/>
  <c r="H1500" i="1"/>
  <c r="G1500" i="1"/>
  <c r="C1500" i="1"/>
  <c r="G1498" i="1"/>
  <c r="C1498" i="1"/>
  <c r="H1498" i="1" s="1"/>
  <c r="C1497" i="1"/>
  <c r="H1496" i="1"/>
  <c r="G1496" i="1"/>
  <c r="C1496" i="1"/>
  <c r="H1495" i="1"/>
  <c r="G1495" i="1"/>
  <c r="C1495" i="1"/>
  <c r="G1494" i="1"/>
  <c r="C1494" i="1"/>
  <c r="H1494" i="1" s="1"/>
  <c r="C1493" i="1"/>
  <c r="G1492" i="1"/>
  <c r="C1492" i="1"/>
  <c r="H1492" i="1" s="1"/>
  <c r="H1491" i="1"/>
  <c r="G1491" i="1"/>
  <c r="C1491" i="1"/>
  <c r="C1490" i="1"/>
  <c r="H1490" i="1" s="1"/>
  <c r="C1489" i="1"/>
  <c r="H1488" i="1"/>
  <c r="G1488" i="1"/>
  <c r="C1488" i="1"/>
  <c r="H1487" i="1"/>
  <c r="G1487" i="1"/>
  <c r="C1487" i="1"/>
  <c r="C1486" i="1"/>
  <c r="C1485" i="1"/>
  <c r="H1484" i="1"/>
  <c r="C1484" i="1"/>
  <c r="G1484" i="1" s="1"/>
  <c r="G1482" i="1"/>
  <c r="C1482" i="1"/>
  <c r="H1482" i="1" s="1"/>
  <c r="C1480" i="1"/>
  <c r="H1480" i="1" s="1"/>
  <c r="D1479" i="1"/>
  <c r="C1479" i="1"/>
  <c r="J1479" i="1" s="1"/>
  <c r="H1478" i="1"/>
  <c r="G1478" i="1"/>
  <c r="I1478" i="1" s="1"/>
  <c r="D1478" i="1"/>
  <c r="J1478" i="1" s="1"/>
  <c r="C1478" i="1"/>
  <c r="D1477" i="1"/>
  <c r="C1477" i="1"/>
  <c r="H1476" i="1"/>
  <c r="G1476" i="1"/>
  <c r="I1476" i="1" s="1"/>
  <c r="D1476" i="1"/>
  <c r="J1476" i="1" s="1"/>
  <c r="C1476" i="1"/>
  <c r="H1475" i="1"/>
  <c r="G1475" i="1"/>
  <c r="D1475" i="1"/>
  <c r="C1475" i="1"/>
  <c r="D1474" i="1"/>
  <c r="J1474" i="1" s="1"/>
  <c r="C1474" i="1"/>
  <c r="H1473" i="1"/>
  <c r="G1473" i="1"/>
  <c r="I1473" i="1" s="1"/>
  <c r="D1473" i="1"/>
  <c r="J1473" i="1" s="1"/>
  <c r="C1473" i="1"/>
  <c r="D1472" i="1"/>
  <c r="J1472" i="1" s="1"/>
  <c r="C1472" i="1"/>
  <c r="H1471" i="1"/>
  <c r="G1471" i="1"/>
  <c r="I1471" i="1" s="1"/>
  <c r="D1471" i="1"/>
  <c r="J1471" i="1" s="1"/>
  <c r="C1471" i="1"/>
  <c r="H1470" i="1"/>
  <c r="G1470" i="1"/>
  <c r="D1470" i="1"/>
  <c r="C1470" i="1"/>
  <c r="H1469" i="1"/>
  <c r="G1469" i="1"/>
  <c r="D1469" i="1"/>
  <c r="C1469" i="1"/>
  <c r="D1468" i="1"/>
  <c r="J1468" i="1" s="1"/>
  <c r="C1468" i="1"/>
  <c r="J1467" i="1"/>
  <c r="H1467" i="1"/>
  <c r="G1467" i="1"/>
  <c r="I1467" i="1" s="1"/>
  <c r="D1467" i="1"/>
  <c r="C1467" i="1"/>
  <c r="D1466" i="1"/>
  <c r="C1466" i="1"/>
  <c r="G1466" i="1" s="1"/>
  <c r="J1465" i="1"/>
  <c r="D1465" i="1"/>
  <c r="H1465" i="1" s="1"/>
  <c r="C1465" i="1"/>
  <c r="D1464" i="1"/>
  <c r="H1464" i="1" s="1"/>
  <c r="C1464" i="1"/>
  <c r="J1463" i="1"/>
  <c r="H1463" i="1"/>
  <c r="G1463" i="1"/>
  <c r="I1463" i="1" s="1"/>
  <c r="D1463" i="1"/>
  <c r="C1463" i="1"/>
  <c r="D1462" i="1"/>
  <c r="C1462" i="1"/>
  <c r="G1462" i="1" s="1"/>
  <c r="H1461" i="1"/>
  <c r="D1461" i="1"/>
  <c r="C1461" i="1"/>
  <c r="G1461" i="1" s="1"/>
  <c r="J1460" i="1"/>
  <c r="H1460" i="1"/>
  <c r="D1460" i="1"/>
  <c r="G1460" i="1" s="1"/>
  <c r="I1460" i="1" s="1"/>
  <c r="C1460" i="1"/>
  <c r="J1459" i="1"/>
  <c r="D1459" i="1"/>
  <c r="C1459" i="1"/>
  <c r="D1458" i="1"/>
  <c r="C1458" i="1"/>
  <c r="H1457" i="1"/>
  <c r="I1457" i="1" s="1"/>
  <c r="D1457" i="1"/>
  <c r="C1457" i="1"/>
  <c r="G1457" i="1" s="1"/>
  <c r="J1456" i="1"/>
  <c r="H1456" i="1"/>
  <c r="D1456" i="1"/>
  <c r="G1456" i="1" s="1"/>
  <c r="I1456" i="1" s="1"/>
  <c r="C1456" i="1"/>
  <c r="J1455" i="1"/>
  <c r="D1455" i="1"/>
  <c r="C1455" i="1"/>
  <c r="D1454" i="1"/>
  <c r="C1454" i="1"/>
  <c r="G1454" i="1" s="1"/>
  <c r="H1453" i="1"/>
  <c r="D1453" i="1"/>
  <c r="C1453" i="1"/>
  <c r="G1453" i="1" s="1"/>
  <c r="J1452" i="1"/>
  <c r="H1452" i="1"/>
  <c r="D1452" i="1"/>
  <c r="G1452" i="1" s="1"/>
  <c r="I1452" i="1" s="1"/>
  <c r="C1452" i="1"/>
  <c r="J1451" i="1"/>
  <c r="D1451" i="1"/>
  <c r="C1451" i="1"/>
  <c r="D1450" i="1"/>
  <c r="C1450" i="1"/>
  <c r="H1449" i="1"/>
  <c r="I1449" i="1" s="1"/>
  <c r="D1449" i="1"/>
  <c r="C1449" i="1"/>
  <c r="G1449" i="1" s="1"/>
  <c r="J1448" i="1"/>
  <c r="H1448" i="1"/>
  <c r="D1448" i="1"/>
  <c r="G1448" i="1" s="1"/>
  <c r="I1448" i="1" s="1"/>
  <c r="C1448" i="1"/>
  <c r="J1447" i="1"/>
  <c r="D1447" i="1"/>
  <c r="C1447" i="1"/>
  <c r="D1446" i="1"/>
  <c r="C1446" i="1"/>
  <c r="D1445" i="1"/>
  <c r="C1445" i="1"/>
  <c r="J1445" i="1" s="1"/>
  <c r="D1444" i="1"/>
  <c r="C1444" i="1"/>
  <c r="H1444" i="1" s="1"/>
  <c r="D1443" i="1"/>
  <c r="C1443" i="1"/>
  <c r="D1442" i="1"/>
  <c r="G1442" i="1" s="1"/>
  <c r="C1442" i="1"/>
  <c r="H1441" i="1"/>
  <c r="G1441" i="1"/>
  <c r="I1441" i="1" s="1"/>
  <c r="D1441" i="1"/>
  <c r="C1441" i="1"/>
  <c r="J1441" i="1" s="1"/>
  <c r="D1440" i="1"/>
  <c r="C1440" i="1"/>
  <c r="H1440" i="1" s="1"/>
  <c r="D1439" i="1"/>
  <c r="C1439" i="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D1411" i="1"/>
  <c r="G1411" i="1" s="1"/>
  <c r="C1411" i="1"/>
  <c r="H1410" i="1"/>
  <c r="G1410" i="1"/>
  <c r="D1410" i="1"/>
  <c r="C1410" i="1"/>
  <c r="H1409" i="1"/>
  <c r="D1409" i="1"/>
  <c r="G1409"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6" i="1"/>
  <c r="C1226" i="1"/>
  <c r="D1225" i="1"/>
  <c r="H1225" i="1" s="1"/>
  <c r="C1225" i="1"/>
  <c r="D1224" i="1"/>
  <c r="C1224" i="1"/>
  <c r="D1223" i="1"/>
  <c r="C1223" i="1"/>
  <c r="D1221" i="1"/>
  <c r="H1221" i="1" s="1"/>
  <c r="C1221" i="1"/>
  <c r="G1220" i="1"/>
  <c r="D1220" i="1"/>
  <c r="H1220" i="1" s="1"/>
  <c r="C1220" i="1"/>
  <c r="D1219" i="1"/>
  <c r="H1219" i="1" s="1"/>
  <c r="C1219" i="1"/>
  <c r="G1218" i="1"/>
  <c r="D1218" i="1"/>
  <c r="H1218" i="1" s="1"/>
  <c r="C1218" i="1"/>
  <c r="D1217" i="1"/>
  <c r="C1217" i="1"/>
  <c r="D1216" i="1"/>
  <c r="D1213" i="1"/>
  <c r="H1213" i="1" s="1"/>
  <c r="C1213" i="1"/>
  <c r="G1212" i="1"/>
  <c r="D1212" i="1"/>
  <c r="H1212" i="1" s="1"/>
  <c r="C1212" i="1"/>
  <c r="D1211" i="1"/>
  <c r="H1211" i="1" s="1"/>
  <c r="C1211" i="1"/>
  <c r="G1210" i="1"/>
  <c r="D1210" i="1"/>
  <c r="H1210" i="1" s="1"/>
  <c r="C1210" i="1"/>
  <c r="D1209" i="1"/>
  <c r="H1209" i="1" s="1"/>
  <c r="C1209" i="1"/>
  <c r="G1208" i="1"/>
  <c r="D1208" i="1"/>
  <c r="H1208" i="1" s="1"/>
  <c r="C1208" i="1"/>
  <c r="D1207" i="1"/>
  <c r="H1207" i="1" s="1"/>
  <c r="C1207" i="1"/>
  <c r="G1206" i="1"/>
  <c r="D1206" i="1"/>
  <c r="H1206" i="1" s="1"/>
  <c r="C1206" i="1"/>
  <c r="D1205" i="1"/>
  <c r="H1205" i="1" s="1"/>
  <c r="C1205" i="1"/>
  <c r="G1204" i="1"/>
  <c r="D1204" i="1"/>
  <c r="H1204" i="1" s="1"/>
  <c r="C1204" i="1"/>
  <c r="D1203" i="1"/>
  <c r="H1203" i="1" s="1"/>
  <c r="C1203" i="1"/>
  <c r="G1202" i="1"/>
  <c r="D1202" i="1"/>
  <c r="H1202" i="1" s="1"/>
  <c r="C1202" i="1"/>
  <c r="D1201" i="1"/>
  <c r="H1201" i="1" s="1"/>
  <c r="C1201" i="1"/>
  <c r="G1200" i="1"/>
  <c r="D1200" i="1"/>
  <c r="H1200" i="1" s="1"/>
  <c r="C1200" i="1"/>
  <c r="D1199" i="1"/>
  <c r="H1199" i="1" s="1"/>
  <c r="C1199" i="1"/>
  <c r="G1198" i="1"/>
  <c r="D1198" i="1"/>
  <c r="H1198" i="1" s="1"/>
  <c r="C1198" i="1"/>
  <c r="D1197" i="1"/>
  <c r="H1197" i="1" s="1"/>
  <c r="C1197" i="1"/>
  <c r="G1196" i="1"/>
  <c r="D1196" i="1"/>
  <c r="H1196" i="1" s="1"/>
  <c r="C1196" i="1"/>
  <c r="D1195" i="1"/>
  <c r="H1195" i="1" s="1"/>
  <c r="C1195" i="1"/>
  <c r="G1194" i="1"/>
  <c r="D1194" i="1"/>
  <c r="H1194" i="1" s="1"/>
  <c r="C1194" i="1"/>
  <c r="D1193" i="1"/>
  <c r="H1193" i="1" s="1"/>
  <c r="C1193" i="1"/>
  <c r="G1192" i="1"/>
  <c r="D1192" i="1"/>
  <c r="H1192" i="1" s="1"/>
  <c r="C1192" i="1"/>
  <c r="D1191" i="1"/>
  <c r="H1191" i="1" s="1"/>
  <c r="C1191" i="1"/>
  <c r="G1190" i="1"/>
  <c r="D1190" i="1"/>
  <c r="H1190" i="1" s="1"/>
  <c r="C1190" i="1"/>
  <c r="D1189" i="1"/>
  <c r="H1189" i="1" s="1"/>
  <c r="C1189" i="1"/>
  <c r="G1188" i="1"/>
  <c r="D1188" i="1"/>
  <c r="H1188" i="1" s="1"/>
  <c r="C1188" i="1"/>
  <c r="D1187" i="1"/>
  <c r="H1187" i="1" s="1"/>
  <c r="C1187" i="1"/>
  <c r="G1186" i="1"/>
  <c r="D1186" i="1"/>
  <c r="H1186" i="1" s="1"/>
  <c r="C1186" i="1"/>
  <c r="D1185" i="1"/>
  <c r="H1185" i="1" s="1"/>
  <c r="C1185" i="1"/>
  <c r="G1184" i="1"/>
  <c r="D1184" i="1"/>
  <c r="H1184" i="1" s="1"/>
  <c r="C1184" i="1"/>
  <c r="D1183" i="1"/>
  <c r="D1182" i="1"/>
  <c r="H1182" i="1" s="1"/>
  <c r="C1182" i="1"/>
  <c r="G1181" i="1"/>
  <c r="D1181" i="1"/>
  <c r="H1181" i="1" s="1"/>
  <c r="C1181" i="1"/>
  <c r="D1180" i="1"/>
  <c r="H1180" i="1" s="1"/>
  <c r="C1180" i="1"/>
  <c r="G1179" i="1"/>
  <c r="D1179" i="1"/>
  <c r="H1179" i="1" s="1"/>
  <c r="C1179" i="1"/>
  <c r="D1178" i="1"/>
  <c r="H1178" i="1" s="1"/>
  <c r="C1178" i="1"/>
  <c r="G1177" i="1"/>
  <c r="D1177" i="1"/>
  <c r="H1177" i="1" s="1"/>
  <c r="C1177" i="1"/>
  <c r="D1176" i="1"/>
  <c r="H1176" i="1" s="1"/>
  <c r="C1176" i="1"/>
  <c r="G1175" i="1"/>
  <c r="D1175" i="1"/>
  <c r="H1175" i="1" s="1"/>
  <c r="C1175" i="1"/>
  <c r="D1174" i="1"/>
  <c r="H1174" i="1" s="1"/>
  <c r="C1174" i="1"/>
  <c r="G1173" i="1"/>
  <c r="D1173" i="1"/>
  <c r="H1173" i="1" s="1"/>
  <c r="C1173" i="1"/>
  <c r="D1172" i="1"/>
  <c r="H1172" i="1" s="1"/>
  <c r="C1172" i="1"/>
  <c r="G1171" i="1"/>
  <c r="D1171" i="1"/>
  <c r="H1171" i="1" s="1"/>
  <c r="C1171" i="1"/>
  <c r="D1170" i="1"/>
  <c r="H1170" i="1" s="1"/>
  <c r="C1170" i="1"/>
  <c r="G1169" i="1"/>
  <c r="D1169" i="1"/>
  <c r="H1169" i="1" s="1"/>
  <c r="C1169" i="1"/>
  <c r="D1168" i="1"/>
  <c r="H1168" i="1" s="1"/>
  <c r="C1168" i="1"/>
  <c r="G1167" i="1"/>
  <c r="D1167" i="1"/>
  <c r="H1167" i="1" s="1"/>
  <c r="C1167" i="1"/>
  <c r="D1166" i="1"/>
  <c r="C1166" i="1"/>
  <c r="D1165" i="1"/>
  <c r="C1165" i="1"/>
  <c r="D1164" i="1"/>
  <c r="H1164" i="1" s="1"/>
  <c r="C1164" i="1"/>
  <c r="G1163" i="1"/>
  <c r="D1163" i="1"/>
  <c r="H1163" i="1" s="1"/>
  <c r="C1163" i="1"/>
  <c r="D1162" i="1"/>
  <c r="H1162" i="1" s="1"/>
  <c r="C1162" i="1"/>
  <c r="G1161" i="1"/>
  <c r="D1161" i="1"/>
  <c r="H1161" i="1" s="1"/>
  <c r="C1161" i="1"/>
  <c r="D1160" i="1"/>
  <c r="H1160" i="1" s="1"/>
  <c r="C1160" i="1"/>
  <c r="G1159" i="1"/>
  <c r="D1159" i="1"/>
  <c r="H1159" i="1" s="1"/>
  <c r="C1159" i="1"/>
  <c r="D1158" i="1"/>
  <c r="H1158" i="1" s="1"/>
  <c r="C1158" i="1"/>
  <c r="D1157" i="1"/>
  <c r="D1156" i="1"/>
  <c r="C1156" i="1"/>
  <c r="D1155" i="1"/>
  <c r="C1155" i="1"/>
  <c r="G1155" i="1" s="1"/>
  <c r="D1151" i="1"/>
  <c r="C1151" i="1"/>
  <c r="D1150" i="1"/>
  <c r="H1150" i="1" s="1"/>
  <c r="C1150" i="1"/>
  <c r="D1149" i="1"/>
  <c r="H1149" i="1" s="1"/>
  <c r="C1149" i="1"/>
  <c r="C1148" i="1"/>
  <c r="D1147" i="1"/>
  <c r="H1147" i="1" s="1"/>
  <c r="C1147" i="1"/>
  <c r="D1146" i="1"/>
  <c r="H1146" i="1" s="1"/>
  <c r="C1146" i="1"/>
  <c r="D1145" i="1"/>
  <c r="H1145" i="1" s="1"/>
  <c r="C1145" i="1"/>
  <c r="D1144" i="1"/>
  <c r="C1144" i="1"/>
  <c r="D1143" i="1"/>
  <c r="H1143" i="1" s="1"/>
  <c r="C1143" i="1"/>
  <c r="D1142" i="1"/>
  <c r="D1141" i="1"/>
  <c r="H1141" i="1" s="1"/>
  <c r="C1141" i="1"/>
  <c r="D1140" i="1"/>
  <c r="H1140" i="1" s="1"/>
  <c r="C1140" i="1"/>
  <c r="D1139" i="1"/>
  <c r="H1139" i="1" s="1"/>
  <c r="C1139" i="1"/>
  <c r="D1138" i="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5" i="1"/>
  <c r="D1065" i="1"/>
  <c r="H1065" i="1" s="1"/>
  <c r="C1065" i="1"/>
  <c r="D1064" i="1"/>
  <c r="C1064" i="1"/>
  <c r="G1063" i="1"/>
  <c r="D1063" i="1"/>
  <c r="H1063" i="1" s="1"/>
  <c r="C1063" i="1"/>
  <c r="D1062" i="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C1056" i="1"/>
  <c r="G1055" i="1"/>
  <c r="D1055" i="1"/>
  <c r="H1055" i="1" s="1"/>
  <c r="C1055" i="1"/>
  <c r="D1054" i="1"/>
  <c r="H1054" i="1" s="1"/>
  <c r="C1054" i="1"/>
  <c r="D1053" i="1"/>
  <c r="H1053" i="1" s="1"/>
  <c r="C1053" i="1"/>
  <c r="D1052" i="1"/>
  <c r="C1052" i="1"/>
  <c r="G1051" i="1"/>
  <c r="D1051" i="1"/>
  <c r="H1051" i="1" s="1"/>
  <c r="C1051" i="1"/>
  <c r="G1050" i="1"/>
  <c r="D1050" i="1"/>
  <c r="C1050" i="1"/>
  <c r="G1049" i="1"/>
  <c r="D1049" i="1"/>
  <c r="H1049" i="1" s="1"/>
  <c r="C1049" i="1"/>
  <c r="C1048" i="1"/>
  <c r="H1045" i="1"/>
  <c r="G1045" i="1"/>
  <c r="D1045" i="1"/>
  <c r="C1045" i="1"/>
  <c r="H1044" i="1"/>
  <c r="G1044" i="1"/>
  <c r="D1044" i="1"/>
  <c r="C1044" i="1"/>
  <c r="H1043" i="1"/>
  <c r="G1043" i="1"/>
  <c r="D1043" i="1"/>
  <c r="C1043" i="1"/>
  <c r="D1042" i="1"/>
  <c r="C1042" i="1"/>
  <c r="H1042" i="1" s="1"/>
  <c r="D1041" i="1"/>
  <c r="C1041" i="1"/>
  <c r="H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G1032" i="1" s="1"/>
  <c r="C1032" i="1"/>
  <c r="H1031" i="1"/>
  <c r="D1031" i="1"/>
  <c r="G1031" i="1" s="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H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D1004" i="1"/>
  <c r="C1004" i="1"/>
  <c r="H1004" i="1" s="1"/>
  <c r="D1003" i="1"/>
  <c r="C1003" i="1"/>
  <c r="H1002" i="1"/>
  <c r="D1002" i="1"/>
  <c r="C1002" i="1"/>
  <c r="H1001" i="1"/>
  <c r="G1001" i="1"/>
  <c r="D1001" i="1"/>
  <c r="C1001" i="1"/>
  <c r="H1000" i="1"/>
  <c r="G1000" i="1"/>
  <c r="D1000" i="1"/>
  <c r="C1000" i="1"/>
  <c r="H999" i="1"/>
  <c r="G999" i="1"/>
  <c r="D999" i="1"/>
  <c r="C999" i="1"/>
  <c r="D998" i="1"/>
  <c r="C998" i="1"/>
  <c r="D996" i="1"/>
  <c r="C996" i="1"/>
  <c r="H996" i="1" s="1"/>
  <c r="H995" i="1"/>
  <c r="G995" i="1"/>
  <c r="D995" i="1"/>
  <c r="C995" i="1"/>
  <c r="H994" i="1"/>
  <c r="G994" i="1"/>
  <c r="D994" i="1"/>
  <c r="C994" i="1"/>
  <c r="D993" i="1"/>
  <c r="C993" i="1"/>
  <c r="H993" i="1" s="1"/>
  <c r="H992" i="1"/>
  <c r="G992" i="1"/>
  <c r="D992" i="1"/>
  <c r="C992" i="1"/>
  <c r="D991" i="1"/>
  <c r="H989" i="1"/>
  <c r="G989" i="1"/>
  <c r="D989" i="1"/>
  <c r="C989" i="1"/>
  <c r="H988" i="1"/>
  <c r="G988" i="1"/>
  <c r="D988" i="1"/>
  <c r="C988" i="1"/>
  <c r="H987" i="1"/>
  <c r="G987" i="1"/>
  <c r="D987" i="1"/>
  <c r="C987" i="1"/>
  <c r="H986" i="1"/>
  <c r="G986" i="1"/>
  <c r="D986" i="1"/>
  <c r="C986" i="1"/>
  <c r="D983" i="1"/>
  <c r="H983" i="1" s="1"/>
  <c r="C983" i="1"/>
  <c r="G982" i="1"/>
  <c r="D982" i="1"/>
  <c r="H982" i="1" s="1"/>
  <c r="C982" i="1"/>
  <c r="D981" i="1"/>
  <c r="C981" i="1"/>
  <c r="G980" i="1"/>
  <c r="D980" i="1"/>
  <c r="H980" i="1" s="1"/>
  <c r="C980" i="1"/>
  <c r="D979" i="1"/>
  <c r="H979" i="1" s="1"/>
  <c r="C979" i="1"/>
  <c r="G978" i="1"/>
  <c r="D978" i="1"/>
  <c r="H978" i="1" s="1"/>
  <c r="C978" i="1"/>
  <c r="D977" i="1"/>
  <c r="C977" i="1"/>
  <c r="G976" i="1"/>
  <c r="D976" i="1"/>
  <c r="H976" i="1" s="1"/>
  <c r="C976" i="1"/>
  <c r="D975" i="1"/>
  <c r="H975" i="1" s="1"/>
  <c r="C975" i="1"/>
  <c r="G974" i="1"/>
  <c r="D974" i="1"/>
  <c r="H974" i="1" s="1"/>
  <c r="C974" i="1"/>
  <c r="D973" i="1"/>
  <c r="C973" i="1"/>
  <c r="G972" i="1"/>
  <c r="D972" i="1"/>
  <c r="H972" i="1" s="1"/>
  <c r="C972" i="1"/>
  <c r="D971" i="1"/>
  <c r="H971" i="1" s="1"/>
  <c r="C971" i="1"/>
  <c r="G970" i="1"/>
  <c r="D970" i="1"/>
  <c r="H970" i="1" s="1"/>
  <c r="C970" i="1"/>
  <c r="D969" i="1"/>
  <c r="C969" i="1"/>
  <c r="G968" i="1"/>
  <c r="D968" i="1"/>
  <c r="H968" i="1" s="1"/>
  <c r="C968" i="1"/>
  <c r="D967" i="1"/>
  <c r="H967" i="1" s="1"/>
  <c r="C967" i="1"/>
  <c r="G966" i="1"/>
  <c r="D966" i="1"/>
  <c r="H966" i="1" s="1"/>
  <c r="C966" i="1"/>
  <c r="D965" i="1"/>
  <c r="C965" i="1"/>
  <c r="G964" i="1"/>
  <c r="D964" i="1"/>
  <c r="H964" i="1" s="1"/>
  <c r="C964" i="1"/>
  <c r="D963" i="1"/>
  <c r="H963" i="1" s="1"/>
  <c r="C963" i="1"/>
  <c r="G962" i="1"/>
  <c r="D962" i="1"/>
  <c r="H962" i="1" s="1"/>
  <c r="C962" i="1"/>
  <c r="D961" i="1"/>
  <c r="C961" i="1"/>
  <c r="G960" i="1"/>
  <c r="D960" i="1"/>
  <c r="H960" i="1" s="1"/>
  <c r="C960" i="1"/>
  <c r="D959" i="1"/>
  <c r="H959" i="1" s="1"/>
  <c r="C959" i="1"/>
  <c r="G958" i="1"/>
  <c r="D958" i="1"/>
  <c r="H958" i="1" s="1"/>
  <c r="C958" i="1"/>
  <c r="D957" i="1"/>
  <c r="C957" i="1"/>
  <c r="G956" i="1"/>
  <c r="D956" i="1"/>
  <c r="H956" i="1" s="1"/>
  <c r="C956" i="1"/>
  <c r="D955" i="1"/>
  <c r="H955" i="1" s="1"/>
  <c r="C955" i="1"/>
  <c r="G954" i="1"/>
  <c r="D954" i="1"/>
  <c r="H954" i="1" s="1"/>
  <c r="C954" i="1"/>
  <c r="D953" i="1"/>
  <c r="C953" i="1"/>
  <c r="G952" i="1"/>
  <c r="D952" i="1"/>
  <c r="H952" i="1" s="1"/>
  <c r="C952" i="1"/>
  <c r="D951" i="1"/>
  <c r="H951" i="1" s="1"/>
  <c r="C951" i="1"/>
  <c r="G950" i="1"/>
  <c r="D950" i="1"/>
  <c r="H950" i="1" s="1"/>
  <c r="C950" i="1"/>
  <c r="D949" i="1"/>
  <c r="C949" i="1"/>
  <c r="G948" i="1"/>
  <c r="D948" i="1"/>
  <c r="H948" i="1" s="1"/>
  <c r="C948" i="1"/>
  <c r="D947" i="1"/>
  <c r="H947" i="1" s="1"/>
  <c r="C947" i="1"/>
  <c r="G946" i="1"/>
  <c r="D946" i="1"/>
  <c r="H946" i="1" s="1"/>
  <c r="C946" i="1"/>
  <c r="D945" i="1"/>
  <c r="C945" i="1"/>
  <c r="G944" i="1"/>
  <c r="D944" i="1"/>
  <c r="H944" i="1" s="1"/>
  <c r="C944" i="1"/>
  <c r="D943" i="1"/>
  <c r="H943" i="1" s="1"/>
  <c r="C943" i="1"/>
  <c r="G942" i="1"/>
  <c r="D942" i="1"/>
  <c r="H942" i="1" s="1"/>
  <c r="C942" i="1"/>
  <c r="D941" i="1"/>
  <c r="C941" i="1"/>
  <c r="G940" i="1"/>
  <c r="D940" i="1"/>
  <c r="H940" i="1" s="1"/>
  <c r="C940" i="1"/>
  <c r="D939" i="1"/>
  <c r="H939" i="1" s="1"/>
  <c r="C939" i="1"/>
  <c r="G938" i="1"/>
  <c r="D938" i="1"/>
  <c r="H938" i="1" s="1"/>
  <c r="C938" i="1"/>
  <c r="D937" i="1"/>
  <c r="C937" i="1"/>
  <c r="G936" i="1"/>
  <c r="D936" i="1"/>
  <c r="H936" i="1" s="1"/>
  <c r="C936" i="1"/>
  <c r="D935" i="1"/>
  <c r="H935" i="1" s="1"/>
  <c r="C935" i="1"/>
  <c r="G934" i="1"/>
  <c r="D934" i="1"/>
  <c r="H934" i="1" s="1"/>
  <c r="C934" i="1"/>
  <c r="D933" i="1"/>
  <c r="C933" i="1"/>
  <c r="G932" i="1"/>
  <c r="D932" i="1"/>
  <c r="H932" i="1" s="1"/>
  <c r="C932" i="1"/>
  <c r="D931" i="1"/>
  <c r="H931" i="1" s="1"/>
  <c r="C931" i="1"/>
  <c r="G930" i="1"/>
  <c r="D930" i="1"/>
  <c r="H930" i="1" s="1"/>
  <c r="C930" i="1"/>
  <c r="D929" i="1"/>
  <c r="C929" i="1"/>
  <c r="G928" i="1"/>
  <c r="D928" i="1"/>
  <c r="H928" i="1" s="1"/>
  <c r="C928" i="1"/>
  <c r="D927" i="1"/>
  <c r="H927" i="1" s="1"/>
  <c r="C927" i="1"/>
  <c r="G926" i="1"/>
  <c r="D926" i="1"/>
  <c r="H926" i="1" s="1"/>
  <c r="C926" i="1"/>
  <c r="D925" i="1"/>
  <c r="C925" i="1"/>
  <c r="G924" i="1"/>
  <c r="D924" i="1"/>
  <c r="H924" i="1" s="1"/>
  <c r="C924" i="1"/>
  <c r="D923" i="1"/>
  <c r="H923" i="1" s="1"/>
  <c r="C923" i="1"/>
  <c r="G922" i="1"/>
  <c r="D922" i="1"/>
  <c r="H922" i="1" s="1"/>
  <c r="C922" i="1"/>
  <c r="D921" i="1"/>
  <c r="C921" i="1"/>
  <c r="G920" i="1"/>
  <c r="D920" i="1"/>
  <c r="H920" i="1" s="1"/>
  <c r="C920" i="1"/>
  <c r="D919" i="1"/>
  <c r="H919" i="1" s="1"/>
  <c r="C919" i="1"/>
  <c r="G918" i="1"/>
  <c r="D918" i="1"/>
  <c r="H918" i="1" s="1"/>
  <c r="C918" i="1"/>
  <c r="D917" i="1"/>
  <c r="C917" i="1"/>
  <c r="G916" i="1"/>
  <c r="D916" i="1"/>
  <c r="H916" i="1" s="1"/>
  <c r="C916" i="1"/>
  <c r="D915" i="1"/>
  <c r="H915" i="1" s="1"/>
  <c r="C915" i="1"/>
  <c r="G914" i="1"/>
  <c r="D914" i="1"/>
  <c r="H914" i="1" s="1"/>
  <c r="C914" i="1"/>
  <c r="D913" i="1"/>
  <c r="C913" i="1"/>
  <c r="G912" i="1"/>
  <c r="D912" i="1"/>
  <c r="H912" i="1" s="1"/>
  <c r="C912" i="1"/>
  <c r="D911" i="1"/>
  <c r="H911" i="1" s="1"/>
  <c r="C911" i="1"/>
  <c r="G910" i="1"/>
  <c r="D910" i="1"/>
  <c r="H910" i="1" s="1"/>
  <c r="C910" i="1"/>
  <c r="D909" i="1"/>
  <c r="C909" i="1"/>
  <c r="G908" i="1"/>
  <c r="D908" i="1"/>
  <c r="H908" i="1" s="1"/>
  <c r="C908" i="1"/>
  <c r="D907" i="1"/>
  <c r="H907" i="1" s="1"/>
  <c r="C907" i="1"/>
  <c r="G906" i="1"/>
  <c r="D906" i="1"/>
  <c r="H906" i="1" s="1"/>
  <c r="C906" i="1"/>
  <c r="D905" i="1"/>
  <c r="C905" i="1"/>
  <c r="G904" i="1"/>
  <c r="D904" i="1"/>
  <c r="H904" i="1" s="1"/>
  <c r="C904" i="1"/>
  <c r="D903" i="1"/>
  <c r="H903" i="1" s="1"/>
  <c r="C903" i="1"/>
  <c r="G902" i="1"/>
  <c r="D902" i="1"/>
  <c r="H902" i="1" s="1"/>
  <c r="C902" i="1"/>
  <c r="D901" i="1"/>
  <c r="C901" i="1"/>
  <c r="G900" i="1"/>
  <c r="D900" i="1"/>
  <c r="H900" i="1" s="1"/>
  <c r="C900" i="1"/>
  <c r="D899" i="1"/>
  <c r="H899" i="1" s="1"/>
  <c r="C899" i="1"/>
  <c r="G898" i="1"/>
  <c r="D898" i="1"/>
  <c r="H898" i="1" s="1"/>
  <c r="C898" i="1"/>
  <c r="D897" i="1"/>
  <c r="C897" i="1"/>
  <c r="G896" i="1"/>
  <c r="D896" i="1"/>
  <c r="H896" i="1" s="1"/>
  <c r="C896" i="1"/>
  <c r="D895" i="1"/>
  <c r="H895" i="1" s="1"/>
  <c r="C895" i="1"/>
  <c r="G894" i="1"/>
  <c r="D894" i="1"/>
  <c r="H894" i="1" s="1"/>
  <c r="C894" i="1"/>
  <c r="D893" i="1"/>
  <c r="C893" i="1"/>
  <c r="G892" i="1"/>
  <c r="D892" i="1"/>
  <c r="H892" i="1" s="1"/>
  <c r="C892" i="1"/>
  <c r="D891" i="1"/>
  <c r="H891" i="1" s="1"/>
  <c r="C891" i="1"/>
  <c r="G890" i="1"/>
  <c r="D890" i="1"/>
  <c r="H890" i="1" s="1"/>
  <c r="C890" i="1"/>
  <c r="D889" i="1"/>
  <c r="C889" i="1"/>
  <c r="G888" i="1"/>
  <c r="D888" i="1"/>
  <c r="H888" i="1" s="1"/>
  <c r="C888" i="1"/>
  <c r="D887" i="1"/>
  <c r="H887" i="1" s="1"/>
  <c r="C887" i="1"/>
  <c r="G886" i="1"/>
  <c r="D886" i="1"/>
  <c r="H886" i="1" s="1"/>
  <c r="C886" i="1"/>
  <c r="D885" i="1"/>
  <c r="C885" i="1"/>
  <c r="G884" i="1"/>
  <c r="D884" i="1"/>
  <c r="H884" i="1" s="1"/>
  <c r="C884" i="1"/>
  <c r="D883" i="1"/>
  <c r="H883" i="1" s="1"/>
  <c r="C883" i="1"/>
  <c r="G882" i="1"/>
  <c r="D882" i="1"/>
  <c r="H882" i="1" s="1"/>
  <c r="C882" i="1"/>
  <c r="D881" i="1"/>
  <c r="C881" i="1"/>
  <c r="G880" i="1"/>
  <c r="D880" i="1"/>
  <c r="H880" i="1" s="1"/>
  <c r="C880" i="1"/>
  <c r="D879" i="1"/>
  <c r="H879" i="1" s="1"/>
  <c r="C879" i="1"/>
  <c r="G878" i="1"/>
  <c r="D878" i="1"/>
  <c r="H878" i="1" s="1"/>
  <c r="C878" i="1"/>
  <c r="D877" i="1"/>
  <c r="C877" i="1"/>
  <c r="G876" i="1"/>
  <c r="D876" i="1"/>
  <c r="H876" i="1" s="1"/>
  <c r="C876" i="1"/>
  <c r="D875" i="1"/>
  <c r="H875" i="1" s="1"/>
  <c r="C875" i="1"/>
  <c r="G874" i="1"/>
  <c r="D874" i="1"/>
  <c r="H874" i="1" s="1"/>
  <c r="C874" i="1"/>
  <c r="D873" i="1"/>
  <c r="C873" i="1"/>
  <c r="G872" i="1"/>
  <c r="D872" i="1"/>
  <c r="H872" i="1" s="1"/>
  <c r="C872" i="1"/>
  <c r="D871" i="1"/>
  <c r="H871" i="1" s="1"/>
  <c r="C871" i="1"/>
  <c r="G870" i="1"/>
  <c r="D870" i="1"/>
  <c r="H870" i="1" s="1"/>
  <c r="C870" i="1"/>
  <c r="D869" i="1"/>
  <c r="C869" i="1"/>
  <c r="G868" i="1"/>
  <c r="D868" i="1"/>
  <c r="H868" i="1" s="1"/>
  <c r="C868" i="1"/>
  <c r="D867" i="1"/>
  <c r="H867" i="1" s="1"/>
  <c r="C867" i="1"/>
  <c r="G866" i="1"/>
  <c r="D866" i="1"/>
  <c r="H866" i="1" s="1"/>
  <c r="C866" i="1"/>
  <c r="D865" i="1"/>
  <c r="C865" i="1"/>
  <c r="G864" i="1"/>
  <c r="D864" i="1"/>
  <c r="H864" i="1" s="1"/>
  <c r="C864" i="1"/>
  <c r="D863" i="1"/>
  <c r="H863" i="1" s="1"/>
  <c r="C863" i="1"/>
  <c r="G862" i="1"/>
  <c r="D862" i="1"/>
  <c r="H862" i="1" s="1"/>
  <c r="C862" i="1"/>
  <c r="D861" i="1"/>
  <c r="C861" i="1"/>
  <c r="G860" i="1"/>
  <c r="D860" i="1"/>
  <c r="H860" i="1" s="1"/>
  <c r="C860" i="1"/>
  <c r="D859" i="1"/>
  <c r="H859" i="1" s="1"/>
  <c r="C859" i="1"/>
  <c r="G858" i="1"/>
  <c r="D858" i="1"/>
  <c r="H858" i="1" s="1"/>
  <c r="C858" i="1"/>
  <c r="D857" i="1"/>
  <c r="C857" i="1"/>
  <c r="G856" i="1"/>
  <c r="D856" i="1"/>
  <c r="H856" i="1" s="1"/>
  <c r="C856" i="1"/>
  <c r="D855" i="1"/>
  <c r="H855" i="1" s="1"/>
  <c r="C855" i="1"/>
  <c r="G854" i="1"/>
  <c r="D854" i="1"/>
  <c r="H854" i="1" s="1"/>
  <c r="C854" i="1"/>
  <c r="D853" i="1"/>
  <c r="C853" i="1"/>
  <c r="G852" i="1"/>
  <c r="D852" i="1"/>
  <c r="H852" i="1" s="1"/>
  <c r="C852" i="1"/>
  <c r="D851" i="1"/>
  <c r="H851" i="1" s="1"/>
  <c r="C851" i="1"/>
  <c r="G850" i="1"/>
  <c r="D850" i="1"/>
  <c r="H850" i="1" s="1"/>
  <c r="C850" i="1"/>
  <c r="D849" i="1"/>
  <c r="C849" i="1"/>
  <c r="G848" i="1"/>
  <c r="D848" i="1"/>
  <c r="H848" i="1" s="1"/>
  <c r="C848" i="1"/>
  <c r="D847" i="1"/>
  <c r="H847" i="1" s="1"/>
  <c r="C847" i="1"/>
  <c r="G846" i="1"/>
  <c r="D846" i="1"/>
  <c r="H846" i="1" s="1"/>
  <c r="C846" i="1"/>
  <c r="D845" i="1"/>
  <c r="C845" i="1"/>
  <c r="G844" i="1"/>
  <c r="D844" i="1"/>
  <c r="H844" i="1" s="1"/>
  <c r="C844" i="1"/>
  <c r="D843" i="1"/>
  <c r="H843" i="1" s="1"/>
  <c r="C843" i="1"/>
  <c r="G842" i="1"/>
  <c r="D842" i="1"/>
  <c r="H842" i="1" s="1"/>
  <c r="C842" i="1"/>
  <c r="D841" i="1"/>
  <c r="C841" i="1"/>
  <c r="G840" i="1"/>
  <c r="D840" i="1"/>
  <c r="H840" i="1" s="1"/>
  <c r="C840" i="1"/>
  <c r="D839" i="1"/>
  <c r="H839" i="1" s="1"/>
  <c r="C839" i="1"/>
  <c r="G838" i="1"/>
  <c r="D838" i="1"/>
  <c r="H838" i="1" s="1"/>
  <c r="C838" i="1"/>
  <c r="D837" i="1"/>
  <c r="C837" i="1"/>
  <c r="G836" i="1"/>
  <c r="D836" i="1"/>
  <c r="H836" i="1" s="1"/>
  <c r="C836" i="1"/>
  <c r="D835" i="1"/>
  <c r="H835" i="1" s="1"/>
  <c r="C835" i="1"/>
  <c r="G834" i="1"/>
  <c r="D834" i="1"/>
  <c r="H834" i="1" s="1"/>
  <c r="C834" i="1"/>
  <c r="D833" i="1"/>
  <c r="C833" i="1"/>
  <c r="G832" i="1"/>
  <c r="D832" i="1"/>
  <c r="H832" i="1" s="1"/>
  <c r="C832" i="1"/>
  <c r="D831" i="1"/>
  <c r="H831" i="1" s="1"/>
  <c r="C831" i="1"/>
  <c r="G830" i="1"/>
  <c r="D830" i="1"/>
  <c r="H830" i="1" s="1"/>
  <c r="C830" i="1"/>
  <c r="D829" i="1"/>
  <c r="C829" i="1"/>
  <c r="G828" i="1"/>
  <c r="D828" i="1"/>
  <c r="H828" i="1" s="1"/>
  <c r="C828" i="1"/>
  <c r="D827" i="1"/>
  <c r="H827" i="1" s="1"/>
  <c r="C827" i="1"/>
  <c r="G826" i="1"/>
  <c r="D826" i="1"/>
  <c r="H826" i="1" s="1"/>
  <c r="C826" i="1"/>
  <c r="D825" i="1"/>
  <c r="C825" i="1"/>
  <c r="G824" i="1"/>
  <c r="D824" i="1"/>
  <c r="H824" i="1" s="1"/>
  <c r="C824" i="1"/>
  <c r="D823" i="1"/>
  <c r="H823" i="1" s="1"/>
  <c r="C823" i="1"/>
  <c r="G822" i="1"/>
  <c r="D822" i="1"/>
  <c r="H822" i="1" s="1"/>
  <c r="C822" i="1"/>
  <c r="D821" i="1"/>
  <c r="C821" i="1"/>
  <c r="G820" i="1"/>
  <c r="D820" i="1"/>
  <c r="H820" i="1" s="1"/>
  <c r="C820" i="1"/>
  <c r="D819" i="1"/>
  <c r="H819" i="1" s="1"/>
  <c r="C819" i="1"/>
  <c r="G818" i="1"/>
  <c r="D818" i="1"/>
  <c r="H818" i="1" s="1"/>
  <c r="C818" i="1"/>
  <c r="D817" i="1"/>
  <c r="C817" i="1"/>
  <c r="G816" i="1"/>
  <c r="D816" i="1"/>
  <c r="H816" i="1" s="1"/>
  <c r="C816" i="1"/>
  <c r="D815" i="1"/>
  <c r="H815" i="1" s="1"/>
  <c r="C815" i="1"/>
  <c r="G814" i="1"/>
  <c r="D814" i="1"/>
  <c r="H814" i="1" s="1"/>
  <c r="C814" i="1"/>
  <c r="D813" i="1"/>
  <c r="C813" i="1"/>
  <c r="G812" i="1"/>
  <c r="D812" i="1"/>
  <c r="H812" i="1" s="1"/>
  <c r="C812" i="1"/>
  <c r="D811" i="1"/>
  <c r="H811" i="1" s="1"/>
  <c r="C811" i="1"/>
  <c r="G810" i="1"/>
  <c r="D810" i="1"/>
  <c r="H810" i="1" s="1"/>
  <c r="C810" i="1"/>
  <c r="D809" i="1"/>
  <c r="C809" i="1"/>
  <c r="G808" i="1"/>
  <c r="D808" i="1"/>
  <c r="H808" i="1" s="1"/>
  <c r="C808" i="1"/>
  <c r="D807" i="1"/>
  <c r="H807" i="1" s="1"/>
  <c r="C807" i="1"/>
  <c r="G806" i="1"/>
  <c r="D806" i="1"/>
  <c r="H806" i="1" s="1"/>
  <c r="C806" i="1"/>
  <c r="D805" i="1"/>
  <c r="C805" i="1"/>
  <c r="G804" i="1"/>
  <c r="D804" i="1"/>
  <c r="H804" i="1" s="1"/>
  <c r="C804" i="1"/>
  <c r="D803" i="1"/>
  <c r="H803" i="1" s="1"/>
  <c r="C803" i="1"/>
  <c r="G802" i="1"/>
  <c r="D802" i="1"/>
  <c r="H802" i="1" s="1"/>
  <c r="C802" i="1"/>
  <c r="D801" i="1"/>
  <c r="C801" i="1"/>
  <c r="G800" i="1"/>
  <c r="D800" i="1"/>
  <c r="H800" i="1" s="1"/>
  <c r="C800" i="1"/>
  <c r="D799" i="1"/>
  <c r="H799" i="1" s="1"/>
  <c r="C799" i="1"/>
  <c r="G798" i="1"/>
  <c r="D798" i="1"/>
  <c r="H798" i="1" s="1"/>
  <c r="C798" i="1"/>
  <c r="D797" i="1"/>
  <c r="C797" i="1"/>
  <c r="G796" i="1"/>
  <c r="D796" i="1"/>
  <c r="H796" i="1" s="1"/>
  <c r="C796" i="1"/>
  <c r="D795" i="1"/>
  <c r="H795" i="1" s="1"/>
  <c r="C795" i="1"/>
  <c r="G794" i="1"/>
  <c r="D794" i="1"/>
  <c r="H794" i="1" s="1"/>
  <c r="C794" i="1"/>
  <c r="D793" i="1"/>
  <c r="C793" i="1"/>
  <c r="G792" i="1"/>
  <c r="D792" i="1"/>
  <c r="H792" i="1" s="1"/>
  <c r="C792" i="1"/>
  <c r="D791" i="1"/>
  <c r="H791" i="1" s="1"/>
  <c r="C791" i="1"/>
  <c r="G790" i="1"/>
  <c r="D790" i="1"/>
  <c r="H790" i="1" s="1"/>
  <c r="C790" i="1"/>
  <c r="D789" i="1"/>
  <c r="C789" i="1"/>
  <c r="G788" i="1"/>
  <c r="D788" i="1"/>
  <c r="H788" i="1" s="1"/>
  <c r="C788" i="1"/>
  <c r="D787" i="1"/>
  <c r="H787" i="1" s="1"/>
  <c r="C787" i="1"/>
  <c r="G786" i="1"/>
  <c r="D786" i="1"/>
  <c r="H786" i="1" s="1"/>
  <c r="C786" i="1"/>
  <c r="D785" i="1"/>
  <c r="C785" i="1"/>
  <c r="G784" i="1"/>
  <c r="D784" i="1"/>
  <c r="H784" i="1" s="1"/>
  <c r="C784" i="1"/>
  <c r="D783" i="1"/>
  <c r="H783" i="1" s="1"/>
  <c r="C783" i="1"/>
  <c r="G782" i="1"/>
  <c r="D782" i="1"/>
  <c r="H782" i="1" s="1"/>
  <c r="C782" i="1"/>
  <c r="D781" i="1"/>
  <c r="C781" i="1"/>
  <c r="G780" i="1"/>
  <c r="D780" i="1"/>
  <c r="H780" i="1" s="1"/>
  <c r="C780" i="1"/>
  <c r="D779" i="1"/>
  <c r="H779" i="1" s="1"/>
  <c r="C779" i="1"/>
  <c r="G778" i="1"/>
  <c r="D778" i="1"/>
  <c r="H778" i="1" s="1"/>
  <c r="C778" i="1"/>
  <c r="D777" i="1"/>
  <c r="C777" i="1"/>
  <c r="G776" i="1"/>
  <c r="D776" i="1"/>
  <c r="H776" i="1" s="1"/>
  <c r="C776" i="1"/>
  <c r="D775" i="1"/>
  <c r="H775" i="1" s="1"/>
  <c r="C775" i="1"/>
  <c r="G774" i="1"/>
  <c r="D774" i="1"/>
  <c r="H774" i="1" s="1"/>
  <c r="C774" i="1"/>
  <c r="D773" i="1"/>
  <c r="C773" i="1"/>
  <c r="G772" i="1"/>
  <c r="D772" i="1"/>
  <c r="H772" i="1" s="1"/>
  <c r="C772" i="1"/>
  <c r="D771" i="1"/>
  <c r="H771" i="1" s="1"/>
  <c r="C771" i="1"/>
  <c r="G770" i="1"/>
  <c r="D770" i="1"/>
  <c r="H770" i="1" s="1"/>
  <c r="C770" i="1"/>
  <c r="D769" i="1"/>
  <c r="C769" i="1"/>
  <c r="G768" i="1"/>
  <c r="D768" i="1"/>
  <c r="H768" i="1" s="1"/>
  <c r="C768" i="1"/>
  <c r="D767" i="1"/>
  <c r="H767" i="1" s="1"/>
  <c r="C767" i="1"/>
  <c r="G766" i="1"/>
  <c r="D766" i="1"/>
  <c r="H766" i="1" s="1"/>
  <c r="C766" i="1"/>
  <c r="D765" i="1"/>
  <c r="C765" i="1"/>
  <c r="G764" i="1"/>
  <c r="D764" i="1"/>
  <c r="H764" i="1" s="1"/>
  <c r="C764" i="1"/>
  <c r="D763" i="1"/>
  <c r="H763" i="1" s="1"/>
  <c r="C763" i="1"/>
  <c r="G762" i="1"/>
  <c r="D762" i="1"/>
  <c r="H762" i="1" s="1"/>
  <c r="C762" i="1"/>
  <c r="D761" i="1"/>
  <c r="C761" i="1"/>
  <c r="G760" i="1"/>
  <c r="D760" i="1"/>
  <c r="H760" i="1" s="1"/>
  <c r="C760" i="1"/>
  <c r="D759" i="1"/>
  <c r="H759" i="1" s="1"/>
  <c r="C759" i="1"/>
  <c r="G758" i="1"/>
  <c r="D758" i="1"/>
  <c r="H758" i="1" s="1"/>
  <c r="C758" i="1"/>
  <c r="D757" i="1"/>
  <c r="C757" i="1"/>
  <c r="G756" i="1"/>
  <c r="D756" i="1"/>
  <c r="H756" i="1" s="1"/>
  <c r="C756" i="1"/>
  <c r="D755" i="1"/>
  <c r="H755" i="1" s="1"/>
  <c r="C755" i="1"/>
  <c r="G754" i="1"/>
  <c r="D754" i="1"/>
  <c r="H754" i="1" s="1"/>
  <c r="C754" i="1"/>
  <c r="D753" i="1"/>
  <c r="C753" i="1"/>
  <c r="G752" i="1"/>
  <c r="D752" i="1"/>
  <c r="H752" i="1" s="1"/>
  <c r="C752" i="1"/>
  <c r="D751" i="1"/>
  <c r="H751" i="1" s="1"/>
  <c r="C751" i="1"/>
  <c r="G750" i="1"/>
  <c r="D750" i="1"/>
  <c r="H750" i="1" s="1"/>
  <c r="C750" i="1"/>
  <c r="D749" i="1"/>
  <c r="C749" i="1"/>
  <c r="G748" i="1"/>
  <c r="D748" i="1"/>
  <c r="H748" i="1" s="1"/>
  <c r="C748" i="1"/>
  <c r="D747" i="1"/>
  <c r="H747" i="1" s="1"/>
  <c r="C747" i="1"/>
  <c r="G746" i="1"/>
  <c r="D746" i="1"/>
  <c r="H746" i="1" s="1"/>
  <c r="C746" i="1"/>
  <c r="D745" i="1"/>
  <c r="C745" i="1"/>
  <c r="G744" i="1"/>
  <c r="D744" i="1"/>
  <c r="H744" i="1" s="1"/>
  <c r="C744" i="1"/>
  <c r="D743" i="1"/>
  <c r="H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D727" i="1"/>
  <c r="C727" i="1"/>
  <c r="H727" i="1" s="1"/>
  <c r="H726" i="1"/>
  <c r="D726" i="1"/>
  <c r="G726" i="1" s="1"/>
  <c r="C726" i="1"/>
  <c r="D725" i="1"/>
  <c r="G725" i="1" s="1"/>
  <c r="C725" i="1"/>
  <c r="H725" i="1" s="1"/>
  <c r="H724" i="1"/>
  <c r="D724" i="1"/>
  <c r="G724" i="1" s="1"/>
  <c r="C724" i="1"/>
  <c r="D723" i="1"/>
  <c r="C723" i="1"/>
  <c r="H723" i="1" s="1"/>
  <c r="H722" i="1"/>
  <c r="D722" i="1"/>
  <c r="G722" i="1" s="1"/>
  <c r="C722" i="1"/>
  <c r="D721" i="1"/>
  <c r="C721" i="1"/>
  <c r="H721" i="1" s="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C704" i="1"/>
  <c r="D703" i="1"/>
  <c r="G703" i="1" s="1"/>
  <c r="C703" i="1"/>
  <c r="D702" i="1"/>
  <c r="G702" i="1" s="1"/>
  <c r="C702" i="1"/>
  <c r="D701" i="1"/>
  <c r="G701" i="1" s="1"/>
  <c r="C701" i="1"/>
  <c r="H700" i="1"/>
  <c r="D700" i="1"/>
  <c r="G700" i="1" s="1"/>
  <c r="C700" i="1"/>
  <c r="D699" i="1"/>
  <c r="G699" i="1" s="1"/>
  <c r="C699" i="1"/>
  <c r="D698" i="1"/>
  <c r="G698" i="1" s="1"/>
  <c r="C698" i="1"/>
  <c r="H697" i="1"/>
  <c r="D697" i="1"/>
  <c r="G697" i="1" s="1"/>
  <c r="C697" i="1"/>
  <c r="D696" i="1"/>
  <c r="C696" i="1"/>
  <c r="D695" i="1"/>
  <c r="G695" i="1" s="1"/>
  <c r="C695" i="1"/>
  <c r="H694" i="1"/>
  <c r="D694" i="1"/>
  <c r="G694" i="1" s="1"/>
  <c r="C694" i="1"/>
  <c r="D693" i="1"/>
  <c r="G693" i="1" s="1"/>
  <c r="C693" i="1"/>
  <c r="D692" i="1"/>
  <c r="C692" i="1"/>
  <c r="D691" i="1"/>
  <c r="G691" i="1" s="1"/>
  <c r="C691" i="1"/>
  <c r="D690" i="1"/>
  <c r="G690" i="1" s="1"/>
  <c r="C690" i="1"/>
  <c r="D689" i="1"/>
  <c r="G689" i="1" s="1"/>
  <c r="C689" i="1"/>
  <c r="D688" i="1"/>
  <c r="C688" i="1"/>
  <c r="D687" i="1"/>
  <c r="G687" i="1" s="1"/>
  <c r="C687" i="1"/>
  <c r="H686" i="1"/>
  <c r="D686" i="1"/>
  <c r="G686" i="1" s="1"/>
  <c r="C686" i="1"/>
  <c r="D685" i="1"/>
  <c r="G685" i="1" s="1"/>
  <c r="C685" i="1"/>
  <c r="D684" i="1"/>
  <c r="C684" i="1"/>
  <c r="D683" i="1"/>
  <c r="G683" i="1" s="1"/>
  <c r="C683" i="1"/>
  <c r="D682" i="1"/>
  <c r="G682" i="1" s="1"/>
  <c r="C682" i="1"/>
  <c r="D681" i="1"/>
  <c r="G681" i="1" s="1"/>
  <c r="C681" i="1"/>
  <c r="D680" i="1"/>
  <c r="C680" i="1"/>
  <c r="D679" i="1"/>
  <c r="G679" i="1" s="1"/>
  <c r="C679" i="1"/>
  <c r="H678" i="1"/>
  <c r="D678" i="1"/>
  <c r="G678" i="1" s="1"/>
  <c r="C678" i="1"/>
  <c r="D677" i="1"/>
  <c r="G677" i="1" s="1"/>
  <c r="C677" i="1"/>
  <c r="D676" i="1"/>
  <c r="C676" i="1"/>
  <c r="D675" i="1"/>
  <c r="G675" i="1" s="1"/>
  <c r="C675" i="1"/>
  <c r="D674" i="1"/>
  <c r="G674" i="1" s="1"/>
  <c r="C674" i="1"/>
  <c r="D673" i="1"/>
  <c r="G673" i="1" s="1"/>
  <c r="C673" i="1"/>
  <c r="D672" i="1"/>
  <c r="C672" i="1"/>
  <c r="D671" i="1"/>
  <c r="G671" i="1" s="1"/>
  <c r="C671" i="1"/>
  <c r="H670" i="1"/>
  <c r="D670" i="1"/>
  <c r="G670" i="1" s="1"/>
  <c r="C670" i="1"/>
  <c r="D669" i="1"/>
  <c r="G669" i="1" s="1"/>
  <c r="C669" i="1"/>
  <c r="D668" i="1"/>
  <c r="C668" i="1"/>
  <c r="D667" i="1"/>
  <c r="G667" i="1" s="1"/>
  <c r="C667" i="1"/>
  <c r="D666" i="1"/>
  <c r="G666" i="1" s="1"/>
  <c r="C666" i="1"/>
  <c r="D665" i="1"/>
  <c r="G665" i="1" s="1"/>
  <c r="C665" i="1"/>
  <c r="D664" i="1"/>
  <c r="C664" i="1"/>
  <c r="D663" i="1"/>
  <c r="G663" i="1" s="1"/>
  <c r="C663" i="1"/>
  <c r="H662" i="1"/>
  <c r="D662" i="1"/>
  <c r="G662" i="1" s="1"/>
  <c r="C662" i="1"/>
  <c r="D661" i="1"/>
  <c r="G661" i="1" s="1"/>
  <c r="C661" i="1"/>
  <c r="D660" i="1"/>
  <c r="C660" i="1"/>
  <c r="D659" i="1"/>
  <c r="G659" i="1" s="1"/>
  <c r="C659" i="1"/>
  <c r="H658" i="1"/>
  <c r="D658" i="1"/>
  <c r="G658" i="1" s="1"/>
  <c r="C658" i="1"/>
  <c r="D657" i="1"/>
  <c r="G657" i="1" s="1"/>
  <c r="C657" i="1"/>
  <c r="D656" i="1"/>
  <c r="C656" i="1"/>
  <c r="D655" i="1"/>
  <c r="G655" i="1" s="1"/>
  <c r="C655" i="1"/>
  <c r="H654" i="1"/>
  <c r="D654" i="1"/>
  <c r="G654" i="1" s="1"/>
  <c r="C654" i="1"/>
  <c r="D653" i="1"/>
  <c r="G653" i="1" s="1"/>
  <c r="C653" i="1"/>
  <c r="D652" i="1"/>
  <c r="C652" i="1"/>
  <c r="D651" i="1"/>
  <c r="G651" i="1" s="1"/>
  <c r="C651" i="1"/>
  <c r="D650" i="1"/>
  <c r="G650" i="1" s="1"/>
  <c r="C650" i="1"/>
  <c r="D649" i="1"/>
  <c r="G649" i="1" s="1"/>
  <c r="C649" i="1"/>
  <c r="D648" i="1"/>
  <c r="C648" i="1"/>
  <c r="D647" i="1"/>
  <c r="G647" i="1" s="1"/>
  <c r="C647" i="1"/>
  <c r="H646" i="1"/>
  <c r="D646" i="1"/>
  <c r="G646" i="1" s="1"/>
  <c r="C646" i="1"/>
  <c r="D645" i="1"/>
  <c r="G645" i="1" s="1"/>
  <c r="C645" i="1"/>
  <c r="D644" i="1"/>
  <c r="C644" i="1"/>
  <c r="D643" i="1"/>
  <c r="G643" i="1" s="1"/>
  <c r="C643" i="1"/>
  <c r="D642" i="1"/>
  <c r="G642" i="1" s="1"/>
  <c r="C642" i="1"/>
  <c r="H641" i="1"/>
  <c r="D641" i="1"/>
  <c r="G641" i="1" s="1"/>
  <c r="C641" i="1"/>
  <c r="D632" i="1"/>
  <c r="H632" i="1" s="1"/>
  <c r="C632" i="1"/>
  <c r="D631" i="1"/>
  <c r="C631" i="1"/>
  <c r="D628" i="1"/>
  <c r="C628" i="1"/>
  <c r="G628" i="1" s="1"/>
  <c r="G627" i="1"/>
  <c r="D627" i="1"/>
  <c r="H627" i="1" s="1"/>
  <c r="C627" i="1"/>
  <c r="D626" i="1"/>
  <c r="D625" i="1"/>
  <c r="C625" i="1"/>
  <c r="G625" i="1" s="1"/>
  <c r="D624" i="1"/>
  <c r="C624" i="1"/>
  <c r="G624" i="1" s="1"/>
  <c r="D623" i="1"/>
  <c r="D622" i="1"/>
  <c r="C622" i="1"/>
  <c r="G622" i="1" s="1"/>
  <c r="D621" i="1"/>
  <c r="C621" i="1"/>
  <c r="G621" i="1" s="1"/>
  <c r="G620" i="1"/>
  <c r="D620" i="1"/>
  <c r="C620" i="1"/>
  <c r="D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D610" i="1"/>
  <c r="C610" i="1"/>
  <c r="G610" i="1" s="1"/>
  <c r="D609" i="1"/>
  <c r="C609" i="1"/>
  <c r="G609" i="1" s="1"/>
  <c r="G608" i="1"/>
  <c r="D608" i="1"/>
  <c r="H608" i="1" s="1"/>
  <c r="C608" i="1"/>
  <c r="G607" i="1"/>
  <c r="D607" i="1"/>
  <c r="H607" i="1" s="1"/>
  <c r="C607" i="1"/>
  <c r="D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D591" i="1"/>
  <c r="C591" i="1"/>
  <c r="D590" i="1"/>
  <c r="H590" i="1" s="1"/>
  <c r="C590" i="1"/>
  <c r="G589" i="1"/>
  <c r="D589" i="1"/>
  <c r="H589" i="1" s="1"/>
  <c r="C589" i="1"/>
  <c r="G588" i="1"/>
  <c r="D588" i="1"/>
  <c r="H588" i="1" s="1"/>
  <c r="C588" i="1"/>
  <c r="H586" i="1"/>
  <c r="D586" i="1"/>
  <c r="G586" i="1" s="1"/>
  <c r="C586" i="1"/>
  <c r="H585" i="1"/>
  <c r="D585" i="1"/>
  <c r="G585" i="1" s="1"/>
  <c r="C585" i="1"/>
  <c r="D584" i="1"/>
  <c r="C584" i="1"/>
  <c r="D583" i="1"/>
  <c r="G583" i="1" s="1"/>
  <c r="C583" i="1"/>
  <c r="H582" i="1"/>
  <c r="D582" i="1"/>
  <c r="G582" i="1" s="1"/>
  <c r="C582" i="1"/>
  <c r="H581" i="1"/>
  <c r="D581" i="1"/>
  <c r="G581" i="1" s="1"/>
  <c r="C581" i="1"/>
  <c r="D580" i="1"/>
  <c r="C580" i="1"/>
  <c r="D579" i="1"/>
  <c r="G579" i="1" s="1"/>
  <c r="C579" i="1"/>
  <c r="H578" i="1"/>
  <c r="D578" i="1"/>
  <c r="G578" i="1" s="1"/>
  <c r="C578" i="1"/>
  <c r="H577" i="1"/>
  <c r="D577" i="1"/>
  <c r="G577" i="1" s="1"/>
  <c r="C577" i="1"/>
  <c r="D576" i="1"/>
  <c r="C576" i="1"/>
  <c r="D575" i="1"/>
  <c r="C575" i="1"/>
  <c r="H574" i="1"/>
  <c r="D574" i="1"/>
  <c r="C574" i="1"/>
  <c r="G574" i="1" s="1"/>
  <c r="D573" i="1"/>
  <c r="H573" i="1" s="1"/>
  <c r="C573" i="1"/>
  <c r="D572" i="1"/>
  <c r="C572" i="1"/>
  <c r="D571" i="1"/>
  <c r="C571" i="1"/>
  <c r="H570" i="1"/>
  <c r="D570" i="1"/>
  <c r="C570" i="1"/>
  <c r="G570" i="1" s="1"/>
  <c r="H569" i="1"/>
  <c r="D569" i="1"/>
  <c r="C569" i="1"/>
  <c r="D568" i="1"/>
  <c r="C568" i="1"/>
  <c r="D567" i="1"/>
  <c r="C567" i="1"/>
  <c r="H566" i="1"/>
  <c r="D566" i="1"/>
  <c r="C566" i="1"/>
  <c r="G566" i="1" s="1"/>
  <c r="D565" i="1"/>
  <c r="H565" i="1" s="1"/>
  <c r="C565" i="1"/>
  <c r="D564" i="1"/>
  <c r="C564" i="1"/>
  <c r="D563" i="1"/>
  <c r="C563" i="1"/>
  <c r="H562" i="1"/>
  <c r="D562" i="1"/>
  <c r="C562" i="1"/>
  <c r="G562" i="1" s="1"/>
  <c r="D561" i="1"/>
  <c r="D560" i="1"/>
  <c r="C560" i="1"/>
  <c r="D559" i="1"/>
  <c r="C559" i="1"/>
  <c r="H558" i="1"/>
  <c r="D558" i="1"/>
  <c r="C558" i="1"/>
  <c r="G558" i="1" s="1"/>
  <c r="H557" i="1"/>
  <c r="D557" i="1"/>
  <c r="C557" i="1"/>
  <c r="D556" i="1"/>
  <c r="C556" i="1"/>
  <c r="D555" i="1"/>
  <c r="C555" i="1"/>
  <c r="H554" i="1"/>
  <c r="D554" i="1"/>
  <c r="C554" i="1"/>
  <c r="G554" i="1" s="1"/>
  <c r="D553" i="1"/>
  <c r="H553" i="1" s="1"/>
  <c r="C553" i="1"/>
  <c r="D552" i="1"/>
  <c r="C552" i="1"/>
  <c r="D551" i="1"/>
  <c r="C551" i="1"/>
  <c r="H550" i="1"/>
  <c r="D550" i="1"/>
  <c r="C550" i="1"/>
  <c r="G550" i="1" s="1"/>
  <c r="H549" i="1"/>
  <c r="D549" i="1"/>
  <c r="C549" i="1"/>
  <c r="D548" i="1"/>
  <c r="C548" i="1"/>
  <c r="D547" i="1"/>
  <c r="C547" i="1"/>
  <c r="H546" i="1"/>
  <c r="D546" i="1"/>
  <c r="C546" i="1"/>
  <c r="G546" i="1" s="1"/>
  <c r="D545" i="1"/>
  <c r="H545" i="1" s="1"/>
  <c r="C545" i="1"/>
  <c r="D544" i="1"/>
  <c r="C544" i="1"/>
  <c r="D543" i="1"/>
  <c r="C543" i="1"/>
  <c r="H542" i="1"/>
  <c r="D542" i="1"/>
  <c r="C542" i="1"/>
  <c r="G542" i="1" s="1"/>
  <c r="H541" i="1"/>
  <c r="D541" i="1"/>
  <c r="C541" i="1"/>
  <c r="D540" i="1"/>
  <c r="C540" i="1"/>
  <c r="D539" i="1"/>
  <c r="C539" i="1"/>
  <c r="H538" i="1"/>
  <c r="D538" i="1"/>
  <c r="C538" i="1"/>
  <c r="G538" i="1" s="1"/>
  <c r="D537" i="1"/>
  <c r="H537" i="1" s="1"/>
  <c r="C537" i="1"/>
  <c r="D536" i="1"/>
  <c r="C536" i="1"/>
  <c r="D535" i="1"/>
  <c r="C535" i="1"/>
  <c r="H534" i="1"/>
  <c r="D534" i="1"/>
  <c r="C534" i="1"/>
  <c r="G534" i="1" s="1"/>
  <c r="H533" i="1"/>
  <c r="D533" i="1"/>
  <c r="C533" i="1"/>
  <c r="D532" i="1"/>
  <c r="C532" i="1"/>
  <c r="D531" i="1"/>
  <c r="C531" i="1"/>
  <c r="H530" i="1"/>
  <c r="D530" i="1"/>
  <c r="C530" i="1"/>
  <c r="G530" i="1" s="1"/>
  <c r="D529" i="1"/>
  <c r="H529" i="1" s="1"/>
  <c r="C529" i="1"/>
  <c r="D528" i="1"/>
  <c r="C528" i="1"/>
  <c r="D527" i="1"/>
  <c r="C527" i="1"/>
  <c r="D526" i="1"/>
  <c r="C526" i="1"/>
  <c r="D525" i="1"/>
  <c r="C525" i="1"/>
  <c r="H524" i="1"/>
  <c r="D524" i="1"/>
  <c r="C524" i="1"/>
  <c r="D521" i="1"/>
  <c r="C521" i="1"/>
  <c r="H520" i="1"/>
  <c r="D520" i="1"/>
  <c r="C520" i="1"/>
  <c r="D519" i="1"/>
  <c r="H519" i="1" s="1"/>
  <c r="C519" i="1"/>
  <c r="D518" i="1"/>
  <c r="C518" i="1"/>
  <c r="D517" i="1"/>
  <c r="C517" i="1"/>
  <c r="H516" i="1"/>
  <c r="D516" i="1"/>
  <c r="C516" i="1"/>
  <c r="H515" i="1"/>
  <c r="D515" i="1"/>
  <c r="C515" i="1"/>
  <c r="D514" i="1"/>
  <c r="C514" i="1"/>
  <c r="D513" i="1"/>
  <c r="C513" i="1"/>
  <c r="G513" i="1" s="1"/>
  <c r="H512" i="1"/>
  <c r="D512" i="1"/>
  <c r="C512" i="1"/>
  <c r="D511" i="1"/>
  <c r="H511" i="1" s="1"/>
  <c r="C511" i="1"/>
  <c r="D510" i="1"/>
  <c r="C510" i="1"/>
  <c r="D509" i="1"/>
  <c r="D508" i="1"/>
  <c r="H508" i="1" s="1"/>
  <c r="C508" i="1"/>
  <c r="D507" i="1"/>
  <c r="C507" i="1"/>
  <c r="G507" i="1" s="1"/>
  <c r="D506" i="1"/>
  <c r="C506" i="1"/>
  <c r="H505" i="1"/>
  <c r="D505" i="1"/>
  <c r="C505" i="1"/>
  <c r="G505" i="1" s="1"/>
  <c r="D504" i="1"/>
  <c r="H504" i="1" s="1"/>
  <c r="C504" i="1"/>
  <c r="D503" i="1"/>
  <c r="C503" i="1"/>
  <c r="G503" i="1" s="1"/>
  <c r="D502" i="1"/>
  <c r="C502" i="1"/>
  <c r="D501" i="1"/>
  <c r="C501" i="1"/>
  <c r="G501" i="1" s="1"/>
  <c r="H500" i="1"/>
  <c r="D500" i="1"/>
  <c r="C500" i="1"/>
  <c r="H499" i="1"/>
  <c r="D499" i="1"/>
  <c r="C499" i="1"/>
  <c r="D498" i="1"/>
  <c r="G498" i="1" s="1"/>
  <c r="C498" i="1"/>
  <c r="D497" i="1"/>
  <c r="C497" i="1"/>
  <c r="H497" i="1" s="1"/>
  <c r="D496" i="1"/>
  <c r="C496" i="1"/>
  <c r="H496" i="1" s="1"/>
  <c r="G495" i="1"/>
  <c r="D495" i="1"/>
  <c r="C495" i="1"/>
  <c r="D494" i="1"/>
  <c r="G494" i="1" s="1"/>
  <c r="C494" i="1"/>
  <c r="D493" i="1"/>
  <c r="C493" i="1"/>
  <c r="H493" i="1" s="1"/>
  <c r="D492" i="1"/>
  <c r="C492" i="1"/>
  <c r="H492" i="1" s="1"/>
  <c r="G491" i="1"/>
  <c r="D491" i="1"/>
  <c r="C491" i="1"/>
  <c r="D490" i="1"/>
  <c r="G490" i="1" s="1"/>
  <c r="C490" i="1"/>
  <c r="D489" i="1"/>
  <c r="C489" i="1"/>
  <c r="H489" i="1" s="1"/>
  <c r="D488" i="1"/>
  <c r="C488" i="1"/>
  <c r="H488" i="1" s="1"/>
  <c r="G487" i="1"/>
  <c r="D487" i="1"/>
  <c r="C487" i="1"/>
  <c r="D486" i="1"/>
  <c r="G486" i="1" s="1"/>
  <c r="C486" i="1"/>
  <c r="D485" i="1"/>
  <c r="C485" i="1"/>
  <c r="H485" i="1" s="1"/>
  <c r="D484" i="1"/>
  <c r="C484" i="1"/>
  <c r="H484" i="1" s="1"/>
  <c r="G483" i="1"/>
  <c r="D483" i="1"/>
  <c r="C483" i="1"/>
  <c r="D482" i="1"/>
  <c r="G482" i="1" s="1"/>
  <c r="C482" i="1"/>
  <c r="D481" i="1"/>
  <c r="C481" i="1"/>
  <c r="H481" i="1" s="1"/>
  <c r="D480" i="1"/>
  <c r="C480" i="1"/>
  <c r="H480" i="1" s="1"/>
  <c r="G479" i="1"/>
  <c r="D479" i="1"/>
  <c r="C479" i="1"/>
  <c r="D478" i="1"/>
  <c r="D477" i="1"/>
  <c r="C477" i="1"/>
  <c r="H477" i="1" s="1"/>
  <c r="D476" i="1"/>
  <c r="C476" i="1"/>
  <c r="H476" i="1" s="1"/>
  <c r="G475" i="1"/>
  <c r="D475" i="1"/>
  <c r="C475" i="1"/>
  <c r="D474" i="1"/>
  <c r="G474" i="1" s="1"/>
  <c r="C474" i="1"/>
  <c r="D473" i="1"/>
  <c r="C473" i="1"/>
  <c r="H473" i="1" s="1"/>
  <c r="D472" i="1"/>
  <c r="C472" i="1"/>
  <c r="H472" i="1" s="1"/>
  <c r="G471" i="1"/>
  <c r="D471" i="1"/>
  <c r="C471" i="1"/>
  <c r="D470" i="1"/>
  <c r="G470" i="1" s="1"/>
  <c r="C470" i="1"/>
  <c r="D469" i="1"/>
  <c r="C469" i="1"/>
  <c r="H469" i="1" s="1"/>
  <c r="D468" i="1"/>
  <c r="C468" i="1"/>
  <c r="H468" i="1" s="1"/>
  <c r="G467" i="1"/>
  <c r="D467" i="1"/>
  <c r="C467" i="1"/>
  <c r="D466" i="1"/>
  <c r="D465" i="1"/>
  <c r="C465" i="1"/>
  <c r="H465" i="1" s="1"/>
  <c r="D464" i="1"/>
  <c r="C464" i="1"/>
  <c r="H464" i="1" s="1"/>
  <c r="G463" i="1"/>
  <c r="D463" i="1"/>
  <c r="C463" i="1"/>
  <c r="D462" i="1"/>
  <c r="G462" i="1" s="1"/>
  <c r="C462" i="1"/>
  <c r="D461" i="1"/>
  <c r="C461" i="1"/>
  <c r="H461" i="1" s="1"/>
  <c r="D460" i="1"/>
  <c r="C460" i="1"/>
  <c r="H460" i="1" s="1"/>
  <c r="G459" i="1"/>
  <c r="D459" i="1"/>
  <c r="C459" i="1"/>
  <c r="D458" i="1"/>
  <c r="G458" i="1" s="1"/>
  <c r="C458" i="1"/>
  <c r="D457" i="1"/>
  <c r="C457" i="1"/>
  <c r="H457" i="1" s="1"/>
  <c r="D456" i="1"/>
  <c r="C456" i="1"/>
  <c r="H456" i="1" s="1"/>
  <c r="G455" i="1"/>
  <c r="D455" i="1"/>
  <c r="C455" i="1"/>
  <c r="D454" i="1"/>
  <c r="G454" i="1" s="1"/>
  <c r="C454" i="1"/>
  <c r="D453" i="1"/>
  <c r="D452" i="1"/>
  <c r="C452" i="1"/>
  <c r="H452" i="1" s="1"/>
  <c r="G451" i="1"/>
  <c r="D451" i="1"/>
  <c r="C451" i="1"/>
  <c r="D450" i="1"/>
  <c r="G450" i="1" s="1"/>
  <c r="C450" i="1"/>
  <c r="D449" i="1"/>
  <c r="C449" i="1"/>
  <c r="H449" i="1" s="1"/>
  <c r="D448" i="1"/>
  <c r="C448" i="1"/>
  <c r="H448" i="1" s="1"/>
  <c r="G447" i="1"/>
  <c r="D447" i="1"/>
  <c r="C447" i="1"/>
  <c r="D446" i="1"/>
  <c r="G446" i="1" s="1"/>
  <c r="C446" i="1"/>
  <c r="D445" i="1"/>
  <c r="C445" i="1"/>
  <c r="H445" i="1" s="1"/>
  <c r="D444" i="1"/>
  <c r="C444" i="1"/>
  <c r="H444" i="1" s="1"/>
  <c r="G443" i="1"/>
  <c r="D443" i="1"/>
  <c r="C443" i="1"/>
  <c r="D442" i="1"/>
  <c r="G442" i="1" s="1"/>
  <c r="C442" i="1"/>
  <c r="D441" i="1"/>
  <c r="C441" i="1"/>
  <c r="H441" i="1" s="1"/>
  <c r="D440" i="1"/>
  <c r="C440" i="1"/>
  <c r="H440" i="1" s="1"/>
  <c r="G439" i="1"/>
  <c r="D439" i="1"/>
  <c r="C439" i="1"/>
  <c r="D438" i="1"/>
  <c r="G438" i="1" s="1"/>
  <c r="C438" i="1"/>
  <c r="D437" i="1"/>
  <c r="C437" i="1"/>
  <c r="H437" i="1" s="1"/>
  <c r="D436" i="1"/>
  <c r="C436" i="1"/>
  <c r="H436" i="1" s="1"/>
  <c r="G435" i="1"/>
  <c r="D435" i="1"/>
  <c r="C435" i="1"/>
  <c r="D434" i="1"/>
  <c r="G434" i="1" s="1"/>
  <c r="C434" i="1"/>
  <c r="D433" i="1"/>
  <c r="C433" i="1"/>
  <c r="H433" i="1" s="1"/>
  <c r="D432" i="1"/>
  <c r="C432" i="1"/>
  <c r="H432" i="1" s="1"/>
  <c r="G431" i="1"/>
  <c r="D431" i="1"/>
  <c r="C431" i="1"/>
  <c r="D430" i="1"/>
  <c r="G430" i="1" s="1"/>
  <c r="C430" i="1"/>
  <c r="D429" i="1"/>
  <c r="C429" i="1"/>
  <c r="H429" i="1" s="1"/>
  <c r="D428" i="1"/>
  <c r="C428" i="1"/>
  <c r="H428" i="1" s="1"/>
  <c r="G427" i="1"/>
  <c r="D427" i="1"/>
  <c r="C427" i="1"/>
  <c r="D426" i="1"/>
  <c r="G426" i="1" s="1"/>
  <c r="C426" i="1"/>
  <c r="D425" i="1"/>
  <c r="C425" i="1"/>
  <c r="H425" i="1" s="1"/>
  <c r="D424" i="1"/>
  <c r="C424" i="1"/>
  <c r="H424" i="1" s="1"/>
  <c r="G423" i="1"/>
  <c r="D423" i="1"/>
  <c r="C423" i="1"/>
  <c r="D422" i="1"/>
  <c r="G422" i="1" s="1"/>
  <c r="C422" i="1"/>
  <c r="D421" i="1"/>
  <c r="C421" i="1"/>
  <c r="H421" i="1" s="1"/>
  <c r="D420" i="1"/>
  <c r="C420" i="1"/>
  <c r="H420" i="1" s="1"/>
  <c r="G419" i="1"/>
  <c r="D419" i="1"/>
  <c r="C419" i="1"/>
  <c r="D418" i="1"/>
  <c r="G418" i="1" s="1"/>
  <c r="C418" i="1"/>
  <c r="D417" i="1"/>
  <c r="C417" i="1"/>
  <c r="H417" i="1" s="1"/>
  <c r="D416" i="1"/>
  <c r="C416" i="1"/>
  <c r="H416" i="1" s="1"/>
  <c r="G415" i="1"/>
  <c r="D415" i="1"/>
  <c r="C415" i="1"/>
  <c r="C413" i="1"/>
  <c r="C412" i="1"/>
  <c r="D406" i="1"/>
  <c r="G406" i="1" s="1"/>
  <c r="C406" i="1"/>
  <c r="D405" i="1"/>
  <c r="C405" i="1"/>
  <c r="D404" i="1"/>
  <c r="C404" i="1"/>
  <c r="H404" i="1" s="1"/>
  <c r="D401" i="1"/>
  <c r="C401" i="1"/>
  <c r="H401" i="1" s="1"/>
  <c r="D400" i="1"/>
  <c r="C400" i="1"/>
  <c r="H400" i="1" s="1"/>
  <c r="G399" i="1"/>
  <c r="D399" i="1"/>
  <c r="C399" i="1"/>
  <c r="D398" i="1"/>
  <c r="G398" i="1" s="1"/>
  <c r="C398" i="1"/>
  <c r="D397" i="1"/>
  <c r="C397" i="1"/>
  <c r="H397" i="1" s="1"/>
  <c r="D396" i="1"/>
  <c r="C396" i="1"/>
  <c r="H396" i="1" s="1"/>
  <c r="G395" i="1"/>
  <c r="D395" i="1"/>
  <c r="C395" i="1"/>
  <c r="D394" i="1"/>
  <c r="G394" i="1" s="1"/>
  <c r="C394" i="1"/>
  <c r="D393" i="1"/>
  <c r="C393" i="1"/>
  <c r="H393" i="1" s="1"/>
  <c r="D392" i="1"/>
  <c r="C392" i="1"/>
  <c r="H392" i="1" s="1"/>
  <c r="G391" i="1"/>
  <c r="D391" i="1"/>
  <c r="C391" i="1"/>
  <c r="D390" i="1"/>
  <c r="G390" i="1" s="1"/>
  <c r="C390" i="1"/>
  <c r="D389" i="1"/>
  <c r="C389" i="1"/>
  <c r="H389" i="1" s="1"/>
  <c r="D388" i="1"/>
  <c r="C388" i="1"/>
  <c r="H388" i="1" s="1"/>
  <c r="G387" i="1"/>
  <c r="D387" i="1"/>
  <c r="C387" i="1"/>
  <c r="D386" i="1"/>
  <c r="G386" i="1" s="1"/>
  <c r="C386" i="1"/>
  <c r="D385" i="1"/>
  <c r="C385" i="1"/>
  <c r="H385" i="1" s="1"/>
  <c r="D384" i="1"/>
  <c r="C384" i="1"/>
  <c r="H384" i="1" s="1"/>
  <c r="G383" i="1"/>
  <c r="D383" i="1"/>
  <c r="C383" i="1"/>
  <c r="D382" i="1"/>
  <c r="G382" i="1" s="1"/>
  <c r="C382" i="1"/>
  <c r="D381" i="1"/>
  <c r="C381" i="1"/>
  <c r="H381" i="1" s="1"/>
  <c r="D380" i="1"/>
  <c r="C380" i="1"/>
  <c r="H380" i="1" s="1"/>
  <c r="D379" i="1"/>
  <c r="G379" i="1" s="1"/>
  <c r="C379" i="1"/>
  <c r="D378" i="1"/>
  <c r="G378" i="1" s="1"/>
  <c r="C378" i="1"/>
  <c r="D377" i="1"/>
  <c r="C377" i="1"/>
  <c r="H377" i="1" s="1"/>
  <c r="D376" i="1"/>
  <c r="C376" i="1"/>
  <c r="H376" i="1" s="1"/>
  <c r="G375" i="1"/>
  <c r="D375" i="1"/>
  <c r="C375" i="1"/>
  <c r="D374" i="1"/>
  <c r="G374" i="1" s="1"/>
  <c r="C374" i="1"/>
  <c r="D373" i="1"/>
  <c r="C373" i="1"/>
  <c r="H373" i="1" s="1"/>
  <c r="D372" i="1"/>
  <c r="C372" i="1"/>
  <c r="H372" i="1" s="1"/>
  <c r="D371" i="1"/>
  <c r="G371" i="1" s="1"/>
  <c r="C371" i="1"/>
  <c r="D370" i="1"/>
  <c r="G370" i="1" s="1"/>
  <c r="C370" i="1"/>
  <c r="D369" i="1"/>
  <c r="C369" i="1"/>
  <c r="H369" i="1" s="1"/>
  <c r="D368" i="1"/>
  <c r="C368" i="1"/>
  <c r="H368" i="1" s="1"/>
  <c r="G367" i="1"/>
  <c r="D367" i="1"/>
  <c r="C367" i="1"/>
  <c r="D366" i="1"/>
  <c r="G366" i="1" s="1"/>
  <c r="C366" i="1"/>
  <c r="D365" i="1"/>
  <c r="C365" i="1"/>
  <c r="D364" i="1"/>
  <c r="C364" i="1"/>
  <c r="H364" i="1" s="1"/>
  <c r="G363" i="1"/>
  <c r="D363" i="1"/>
  <c r="C363" i="1"/>
  <c r="D362" i="1"/>
  <c r="G362" i="1" s="1"/>
  <c r="C362" i="1"/>
  <c r="D361" i="1"/>
  <c r="C361" i="1"/>
  <c r="H361" i="1" s="1"/>
  <c r="D360" i="1"/>
  <c r="C360" i="1"/>
  <c r="H360" i="1" s="1"/>
  <c r="G359" i="1"/>
  <c r="D359" i="1"/>
  <c r="C359" i="1"/>
  <c r="D357" i="1"/>
  <c r="C357" i="1"/>
  <c r="H357" i="1" s="1"/>
  <c r="D356" i="1"/>
  <c r="C356" i="1"/>
  <c r="H356" i="1" s="1"/>
  <c r="G355" i="1"/>
  <c r="D355" i="1"/>
  <c r="C355" i="1"/>
  <c r="D354" i="1"/>
  <c r="G354" i="1" s="1"/>
  <c r="C354" i="1"/>
  <c r="D353" i="1"/>
  <c r="C353" i="1"/>
  <c r="H353" i="1" s="1"/>
  <c r="D352" i="1"/>
  <c r="C352" i="1"/>
  <c r="H352" i="1" s="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C292" i="1"/>
  <c r="H292" i="1" s="1"/>
  <c r="H291" i="1"/>
  <c r="G291" i="1"/>
  <c r="D291" i="1"/>
  <c r="C291" i="1"/>
  <c r="H290" i="1"/>
  <c r="G290" i="1"/>
  <c r="D290" i="1"/>
  <c r="C290"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H258" i="1"/>
  <c r="G258" i="1"/>
  <c r="D258" i="1"/>
  <c r="C258" i="1"/>
  <c r="G257" i="1"/>
  <c r="D257" i="1"/>
  <c r="H257" i="1" s="1"/>
  <c r="C257" i="1"/>
  <c r="H256" i="1"/>
  <c r="G256" i="1"/>
  <c r="D256" i="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G189" i="1"/>
  <c r="D189" i="1"/>
  <c r="C189" i="1"/>
  <c r="H188" i="1"/>
  <c r="G188" i="1"/>
  <c r="D188" i="1"/>
  <c r="C188" i="1"/>
  <c r="H187" i="1"/>
  <c r="G187" i="1"/>
  <c r="D187" i="1"/>
  <c r="C187" i="1"/>
  <c r="H186" i="1"/>
  <c r="D186" i="1"/>
  <c r="G186" i="1" s="1"/>
  <c r="C186" i="1"/>
  <c r="H185" i="1"/>
  <c r="G185" i="1"/>
  <c r="D185" i="1"/>
  <c r="C185" i="1"/>
  <c r="D184" i="1"/>
  <c r="G184" i="1" s="1"/>
  <c r="C184" i="1"/>
  <c r="H183" i="1"/>
  <c r="G183" i="1"/>
  <c r="D183" i="1"/>
  <c r="C183" i="1"/>
  <c r="H182" i="1"/>
  <c r="D182" i="1"/>
  <c r="G182" i="1" s="1"/>
  <c r="C182" i="1"/>
  <c r="D181" i="1"/>
  <c r="H181" i="1" s="1"/>
  <c r="C181" i="1"/>
  <c r="H180" i="1"/>
  <c r="D180" i="1"/>
  <c r="G180" i="1" s="1"/>
  <c r="C180" i="1"/>
  <c r="H179" i="1"/>
  <c r="G179" i="1"/>
  <c r="D179" i="1"/>
  <c r="C179" i="1"/>
  <c r="H178" i="1"/>
  <c r="G178" i="1"/>
  <c r="D178" i="1"/>
  <c r="C178" i="1"/>
  <c r="H177" i="1"/>
  <c r="D177" i="1"/>
  <c r="G177" i="1" s="1"/>
  <c r="C177" i="1"/>
  <c r="H176" i="1"/>
  <c r="D176" i="1"/>
  <c r="G176" i="1" s="1"/>
  <c r="C176" i="1"/>
  <c r="H175" i="1"/>
  <c r="G175" i="1"/>
  <c r="D175" i="1"/>
  <c r="C175" i="1"/>
  <c r="H174" i="1"/>
  <c r="D174" i="1"/>
  <c r="G174" i="1" s="1"/>
  <c r="C174" i="1"/>
  <c r="G173" i="1"/>
  <c r="D173" i="1"/>
  <c r="H173" i="1" s="1"/>
  <c r="C173" i="1"/>
  <c r="H172" i="1"/>
  <c r="G172" i="1"/>
  <c r="D172" i="1"/>
  <c r="C172" i="1"/>
  <c r="H171" i="1"/>
  <c r="G171" i="1"/>
  <c r="D171" i="1"/>
  <c r="C171" i="1"/>
  <c r="H170" i="1"/>
  <c r="G170" i="1"/>
  <c r="D170" i="1"/>
  <c r="C170" i="1"/>
  <c r="H169" i="1"/>
  <c r="D169" i="1"/>
  <c r="G169" i="1" s="1"/>
  <c r="C169" i="1"/>
  <c r="H168" i="1"/>
  <c r="D168" i="1"/>
  <c r="G168" i="1" s="1"/>
  <c r="C168" i="1"/>
  <c r="H167" i="1"/>
  <c r="D167" i="1"/>
  <c r="G167" i="1" s="1"/>
  <c r="C167" i="1"/>
  <c r="H166" i="1"/>
  <c r="G166" i="1"/>
  <c r="D166" i="1"/>
  <c r="C166" i="1"/>
  <c r="D165" i="1"/>
  <c r="G165" i="1" s="1"/>
  <c r="C165" i="1"/>
  <c r="H164" i="1"/>
  <c r="G164" i="1"/>
  <c r="D164" i="1"/>
  <c r="C164" i="1"/>
  <c r="H163" i="1"/>
  <c r="G163" i="1"/>
  <c r="D163" i="1"/>
  <c r="C163" i="1"/>
  <c r="D162" i="1"/>
  <c r="H162" i="1" s="1"/>
  <c r="C162" i="1"/>
  <c r="H161" i="1"/>
  <c r="D161" i="1"/>
  <c r="G161" i="1" s="1"/>
  <c r="C161" i="1"/>
  <c r="D160" i="1"/>
  <c r="G160" i="1" s="1"/>
  <c r="C160" i="1"/>
  <c r="H158" i="1"/>
  <c r="D158" i="1"/>
  <c r="G158" i="1" s="1"/>
  <c r="C158" i="1"/>
  <c r="D157" i="1"/>
  <c r="H157" i="1" s="1"/>
  <c r="C157" i="1"/>
  <c r="H156" i="1"/>
  <c r="G156" i="1"/>
  <c r="D156" i="1"/>
  <c r="C156" i="1"/>
  <c r="D155" i="1"/>
  <c r="H155" i="1" s="1"/>
  <c r="C155" i="1"/>
  <c r="D154" i="1"/>
  <c r="H154" i="1" s="1"/>
  <c r="C154" i="1"/>
  <c r="H153" i="1"/>
  <c r="G153" i="1"/>
  <c r="D153" i="1"/>
  <c r="C153" i="1"/>
  <c r="H152" i="1"/>
  <c r="D152" i="1"/>
  <c r="G152" i="1" s="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D130" i="1"/>
  <c r="H130" i="1" s="1"/>
  <c r="C130" i="1"/>
  <c r="D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D76" i="1"/>
  <c r="G76" i="1" s="1"/>
  <c r="C76" i="1"/>
  <c r="H75" i="1"/>
  <c r="G75" i="1"/>
  <c r="D75" i="1"/>
  <c r="C75" i="1"/>
  <c r="H74" i="1"/>
  <c r="D74" i="1"/>
  <c r="G74" i="1" s="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501" i="1" l="1"/>
  <c r="E32" i="9"/>
  <c r="B32" i="9" s="1"/>
  <c r="E293" i="9"/>
  <c r="B293" i="9" s="1"/>
  <c r="E297" i="9"/>
  <c r="B297" i="9" s="1"/>
  <c r="F146" i="5"/>
  <c r="E290" i="9"/>
  <c r="B290" i="9" s="1"/>
  <c r="G1224" i="1"/>
  <c r="G1156" i="1"/>
  <c r="H132" i="1"/>
  <c r="E299" i="9"/>
  <c r="B299" i="9" s="1"/>
  <c r="E27" i="9"/>
  <c r="B27" i="9" s="1"/>
  <c r="E295" i="9"/>
  <c r="B295" i="9" s="1"/>
  <c r="E286" i="9"/>
  <c r="B286" i="9" s="1"/>
  <c r="G1445" i="1"/>
  <c r="H1445" i="1"/>
  <c r="F221" i="9"/>
  <c r="D6" i="7"/>
  <c r="G1408" i="1"/>
  <c r="H1408" i="1"/>
  <c r="F114" i="6"/>
  <c r="G631" i="1"/>
  <c r="G632" i="1"/>
  <c r="H631" i="1"/>
  <c r="E288" i="5"/>
  <c r="D1264" i="1" s="1"/>
  <c r="D245" i="5"/>
  <c r="C1222" i="1" s="1"/>
  <c r="H1217" i="1"/>
  <c r="H1166" i="1"/>
  <c r="G1018" i="1"/>
  <c r="F170" i="5"/>
  <c r="C1124" i="1"/>
  <c r="H1050" i="1"/>
  <c r="G1054" i="1"/>
  <c r="G1053" i="1"/>
  <c r="H1144" i="1"/>
  <c r="H1006" i="1"/>
  <c r="C1227" i="1"/>
  <c r="H1227" i="1" s="1"/>
  <c r="G727" i="1"/>
  <c r="G704" i="1"/>
  <c r="E38" i="9"/>
  <c r="B38" i="9" s="1"/>
  <c r="E49" i="9"/>
  <c r="B49" i="9" s="1"/>
  <c r="G723" i="1"/>
  <c r="G721" i="1"/>
  <c r="H624" i="1"/>
  <c r="C623" i="1"/>
  <c r="G623" i="1" s="1"/>
  <c r="E160" i="9"/>
  <c r="B160" i="9" s="1"/>
  <c r="H628" i="1"/>
  <c r="C626" i="1"/>
  <c r="G626" i="1" s="1"/>
  <c r="H625" i="1"/>
  <c r="H620" i="1"/>
  <c r="D625" i="4"/>
  <c r="H622" i="1"/>
  <c r="H621" i="1"/>
  <c r="C606" i="1"/>
  <c r="G606" i="1" s="1"/>
  <c r="H610" i="1"/>
  <c r="H606" i="1"/>
  <c r="E152" i="9"/>
  <c r="B152" i="9" s="1"/>
  <c r="F270" i="9"/>
  <c r="B270" i="9" s="1"/>
  <c r="H609" i="1"/>
  <c r="E644" i="4"/>
  <c r="D638" i="1" s="1"/>
  <c r="F418" i="4"/>
  <c r="D413" i="1"/>
  <c r="D644" i="4"/>
  <c r="G411" i="1"/>
  <c r="H289" i="1"/>
  <c r="H698" i="1"/>
  <c r="H702" i="1"/>
  <c r="H701" i="1"/>
  <c r="H699" i="1"/>
  <c r="H677" i="1"/>
  <c r="H685" i="1"/>
  <c r="H693" i="1"/>
  <c r="E36" i="9"/>
  <c r="B36" i="9" s="1"/>
  <c r="H674" i="1"/>
  <c r="H682" i="1"/>
  <c r="H690" i="1"/>
  <c r="H673" i="1"/>
  <c r="H681" i="1"/>
  <c r="H689" i="1"/>
  <c r="E33" i="9"/>
  <c r="B33" i="9" s="1"/>
  <c r="H657" i="1"/>
  <c r="H665" i="1"/>
  <c r="E28" i="9"/>
  <c r="B28" i="9" s="1"/>
  <c r="H653" i="1"/>
  <c r="H661" i="1"/>
  <c r="E24" i="9"/>
  <c r="B24" i="9" s="1"/>
  <c r="H666" i="1"/>
  <c r="E29" i="9"/>
  <c r="B29" i="9" s="1"/>
  <c r="F215" i="9"/>
  <c r="B215" i="9" s="1"/>
  <c r="H650" i="1"/>
  <c r="H669" i="1"/>
  <c r="H649" i="1"/>
  <c r="E275" i="9"/>
  <c r="B275" i="9" s="1"/>
  <c r="E23" i="9"/>
  <c r="B23" i="9" s="1"/>
  <c r="G130" i="1"/>
  <c r="H131" i="1"/>
  <c r="H76" i="1"/>
  <c r="D73" i="1"/>
  <c r="E300" i="9"/>
  <c r="B300" i="9" s="1"/>
  <c r="E302" i="9"/>
  <c r="B302" i="9" s="1"/>
  <c r="G1499" i="1"/>
  <c r="H1499" i="1"/>
  <c r="C1483" i="1"/>
  <c r="G1480" i="1"/>
  <c r="F258" i="5"/>
  <c r="C1235" i="1"/>
  <c r="F259" i="5"/>
  <c r="F250" i="5"/>
  <c r="E281" i="9"/>
  <c r="B281" i="9" s="1"/>
  <c r="E245" i="5"/>
  <c r="D1222" i="1" s="1"/>
  <c r="G1222" i="1" s="1"/>
  <c r="H1224" i="1"/>
  <c r="H1223" i="1"/>
  <c r="H1216" i="1"/>
  <c r="G1216" i="1"/>
  <c r="D1215" i="1"/>
  <c r="H1165" i="1"/>
  <c r="G1165" i="1"/>
  <c r="H1157" i="1"/>
  <c r="G1157" i="1"/>
  <c r="H1156" i="1"/>
  <c r="H1155" i="1"/>
  <c r="H1151" i="1"/>
  <c r="H1148" i="1"/>
  <c r="C1142" i="1"/>
  <c r="H1142" i="1" s="1"/>
  <c r="E291" i="9"/>
  <c r="B291" i="9" s="1"/>
  <c r="H1124" i="1"/>
  <c r="H1138" i="1"/>
  <c r="E287" i="9"/>
  <c r="B287" i="9" s="1"/>
  <c r="F78" i="5"/>
  <c r="H1064" i="1"/>
  <c r="G1064" i="1"/>
  <c r="E285" i="9"/>
  <c r="B285" i="9" s="1"/>
  <c r="H1056" i="1"/>
  <c r="H1062" i="1"/>
  <c r="G1056" i="1"/>
  <c r="G1062" i="1"/>
  <c r="H1052" i="1"/>
  <c r="D1048" i="1"/>
  <c r="H1048" i="1" s="1"/>
  <c r="G1052" i="1"/>
  <c r="E68" i="5"/>
  <c r="G1041" i="1"/>
  <c r="G1042" i="1"/>
  <c r="F63" i="5"/>
  <c r="H1033" i="1"/>
  <c r="H1032" i="1"/>
  <c r="G1030" i="1"/>
  <c r="H1030" i="1"/>
  <c r="G1013" i="1"/>
  <c r="G1014" i="1"/>
  <c r="F35" i="5"/>
  <c r="G1004" i="1"/>
  <c r="H1003" i="1"/>
  <c r="G1003" i="1"/>
  <c r="G1002" i="1"/>
  <c r="H997" i="1"/>
  <c r="H998" i="1"/>
  <c r="D12" i="5"/>
  <c r="C990" i="1" s="1"/>
  <c r="F19" i="5"/>
  <c r="G997" i="1"/>
  <c r="G998" i="1"/>
  <c r="G996" i="1"/>
  <c r="E12" i="5"/>
  <c r="G991" i="1"/>
  <c r="G993" i="1"/>
  <c r="F13" i="5"/>
  <c r="H703" i="1"/>
  <c r="H645" i="1"/>
  <c r="H642" i="1"/>
  <c r="D412" i="1"/>
  <c r="G412" i="1" s="1"/>
  <c r="H405" i="1"/>
  <c r="F383" i="4"/>
  <c r="H365" i="1"/>
  <c r="H413" i="1"/>
  <c r="G289" i="1"/>
  <c r="G288" i="1"/>
  <c r="G207" i="1"/>
  <c r="G206" i="1"/>
  <c r="H184" i="1"/>
  <c r="B223" i="9"/>
  <c r="F188" i="4"/>
  <c r="F223" i="9"/>
  <c r="E47" i="9"/>
  <c r="B47" i="9" s="1"/>
  <c r="B221" i="9"/>
  <c r="G181" i="1"/>
  <c r="E44" i="9"/>
  <c r="B44" i="9" s="1"/>
  <c r="E43" i="9"/>
  <c r="B43" i="9" s="1"/>
  <c r="F219" i="9"/>
  <c r="B219" i="9" s="1"/>
  <c r="F177" i="4"/>
  <c r="H165" i="1"/>
  <c r="H160" i="1"/>
  <c r="G162" i="1"/>
  <c r="G155" i="1"/>
  <c r="G157" i="1"/>
  <c r="E152" i="4"/>
  <c r="D148" i="1" s="1"/>
  <c r="G148" i="1" s="1"/>
  <c r="G154" i="1"/>
  <c r="E40" i="9"/>
  <c r="B40" i="9" s="1"/>
  <c r="H148" i="1"/>
  <c r="F153" i="4"/>
  <c r="D149" i="1"/>
  <c r="E124" i="4"/>
  <c r="F217" i="9"/>
  <c r="B217" i="9" s="1"/>
  <c r="G514" i="1"/>
  <c r="H514" i="1"/>
  <c r="G517" i="1"/>
  <c r="H517" i="1"/>
  <c r="G568" i="1"/>
  <c r="H568" i="1"/>
  <c r="G571" i="1"/>
  <c r="H571" i="1"/>
  <c r="G644" i="1"/>
  <c r="H644" i="1"/>
  <c r="G652" i="1"/>
  <c r="H652" i="1"/>
  <c r="G660" i="1"/>
  <c r="H660" i="1"/>
  <c r="G668" i="1"/>
  <c r="H668" i="1"/>
  <c r="G676" i="1"/>
  <c r="H676" i="1"/>
  <c r="G684" i="1"/>
  <c r="H684" i="1"/>
  <c r="G692" i="1"/>
  <c r="H692" i="1"/>
  <c r="G510" i="1"/>
  <c r="H510" i="1"/>
  <c r="G526" i="1"/>
  <c r="H526" i="1"/>
  <c r="G528" i="1"/>
  <c r="H528" i="1"/>
  <c r="G563" i="1"/>
  <c r="H563" i="1"/>
  <c r="H351" i="1"/>
  <c r="G353" i="1"/>
  <c r="H355" i="1"/>
  <c r="G357" i="1"/>
  <c r="H359" i="1"/>
  <c r="G361" i="1"/>
  <c r="H363" i="1"/>
  <c r="G365" i="1"/>
  <c r="H367" i="1"/>
  <c r="G369" i="1"/>
  <c r="H371" i="1"/>
  <c r="G373" i="1"/>
  <c r="H375" i="1"/>
  <c r="G377" i="1"/>
  <c r="H379" i="1"/>
  <c r="G381" i="1"/>
  <c r="H383" i="1"/>
  <c r="G385" i="1"/>
  <c r="H387" i="1"/>
  <c r="G389" i="1"/>
  <c r="H391" i="1"/>
  <c r="G393" i="1"/>
  <c r="H395" i="1"/>
  <c r="G397" i="1"/>
  <c r="H399" i="1"/>
  <c r="G401" i="1"/>
  <c r="G405" i="1"/>
  <c r="H411" i="1"/>
  <c r="G413" i="1"/>
  <c r="H415"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G493" i="1"/>
  <c r="H495" i="1"/>
  <c r="G497" i="1"/>
  <c r="G499" i="1"/>
  <c r="H501" i="1"/>
  <c r="G506" i="1"/>
  <c r="H506" i="1"/>
  <c r="H507" i="1"/>
  <c r="G515" i="1"/>
  <c r="G518" i="1"/>
  <c r="H518" i="1"/>
  <c r="G521" i="1"/>
  <c r="H521" i="1"/>
  <c r="G352" i="1"/>
  <c r="H354" i="1"/>
  <c r="G356" i="1"/>
  <c r="G360" i="1"/>
  <c r="H362" i="1"/>
  <c r="G364" i="1"/>
  <c r="H366" i="1"/>
  <c r="G368" i="1"/>
  <c r="H370" i="1"/>
  <c r="G372" i="1"/>
  <c r="H374" i="1"/>
  <c r="G376" i="1"/>
  <c r="H378" i="1"/>
  <c r="G380" i="1"/>
  <c r="H382" i="1"/>
  <c r="G384" i="1"/>
  <c r="H386" i="1"/>
  <c r="G388" i="1"/>
  <c r="H390" i="1"/>
  <c r="G392" i="1"/>
  <c r="H394" i="1"/>
  <c r="G396" i="1"/>
  <c r="H398" i="1"/>
  <c r="G400" i="1"/>
  <c r="G404" i="1"/>
  <c r="H406"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G484" i="1"/>
  <c r="H486" i="1"/>
  <c r="G488" i="1"/>
  <c r="H490" i="1"/>
  <c r="G492" i="1"/>
  <c r="H494" i="1"/>
  <c r="G496" i="1"/>
  <c r="H498" i="1"/>
  <c r="G502" i="1"/>
  <c r="H502" i="1"/>
  <c r="H503" i="1"/>
  <c r="G511" i="1"/>
  <c r="H513" i="1"/>
  <c r="G525" i="1"/>
  <c r="H525" i="1"/>
  <c r="G576" i="1"/>
  <c r="H576" i="1"/>
  <c r="G531" i="1"/>
  <c r="H531" i="1"/>
  <c r="G536" i="1"/>
  <c r="H536" i="1"/>
  <c r="G539" i="1"/>
  <c r="H539" i="1"/>
  <c r="G544" i="1"/>
  <c r="H544" i="1"/>
  <c r="G547" i="1"/>
  <c r="H547" i="1"/>
  <c r="G552" i="1"/>
  <c r="H552" i="1"/>
  <c r="G555" i="1"/>
  <c r="H555" i="1"/>
  <c r="G560" i="1"/>
  <c r="H560" i="1"/>
  <c r="G584" i="1"/>
  <c r="H584"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G500" i="1"/>
  <c r="G504" i="1"/>
  <c r="G508" i="1"/>
  <c r="G512" i="1"/>
  <c r="G516" i="1"/>
  <c r="G520" i="1"/>
  <c r="G524" i="1"/>
  <c r="G564" i="1"/>
  <c r="H564" i="1"/>
  <c r="G567" i="1"/>
  <c r="H567" i="1"/>
  <c r="G572" i="1"/>
  <c r="H572" i="1"/>
  <c r="G575" i="1"/>
  <c r="H575" i="1"/>
  <c r="H591" i="1"/>
  <c r="G591" i="1"/>
  <c r="G648" i="1"/>
  <c r="H648" i="1"/>
  <c r="G656" i="1"/>
  <c r="H656" i="1"/>
  <c r="G664" i="1"/>
  <c r="H664" i="1"/>
  <c r="G672" i="1"/>
  <c r="H672" i="1"/>
  <c r="G680" i="1"/>
  <c r="H680" i="1"/>
  <c r="G688" i="1"/>
  <c r="H688" i="1"/>
  <c r="G696" i="1"/>
  <c r="H696" i="1"/>
  <c r="G519" i="1"/>
  <c r="G527" i="1"/>
  <c r="H527" i="1"/>
  <c r="G532" i="1"/>
  <c r="H532" i="1"/>
  <c r="G535" i="1"/>
  <c r="H535" i="1"/>
  <c r="G540" i="1"/>
  <c r="H540" i="1"/>
  <c r="G543" i="1"/>
  <c r="H543" i="1"/>
  <c r="G548" i="1"/>
  <c r="H548" i="1"/>
  <c r="G551" i="1"/>
  <c r="H551" i="1"/>
  <c r="G556" i="1"/>
  <c r="H556" i="1"/>
  <c r="G559" i="1"/>
  <c r="H559" i="1"/>
  <c r="G580" i="1"/>
  <c r="H580" i="1"/>
  <c r="G529" i="1"/>
  <c r="G533" i="1"/>
  <c r="G537" i="1"/>
  <c r="G541" i="1"/>
  <c r="G545" i="1"/>
  <c r="G549" i="1"/>
  <c r="G553" i="1"/>
  <c r="G557" i="1"/>
  <c r="G565" i="1"/>
  <c r="G569" i="1"/>
  <c r="G573" i="1"/>
  <c r="H579" i="1"/>
  <c r="H583" i="1"/>
  <c r="G590" i="1"/>
  <c r="H643" i="1"/>
  <c r="H647" i="1"/>
  <c r="H651" i="1"/>
  <c r="H655" i="1"/>
  <c r="H659" i="1"/>
  <c r="H663" i="1"/>
  <c r="H667" i="1"/>
  <c r="H671" i="1"/>
  <c r="H675" i="1"/>
  <c r="H679" i="1"/>
  <c r="H683" i="1"/>
  <c r="H687" i="1"/>
  <c r="H691" i="1"/>
  <c r="H695"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H1438" i="1"/>
  <c r="G1438" i="1"/>
  <c r="H1486" i="1"/>
  <c r="G1486" i="1"/>
  <c r="H1526" i="1"/>
  <c r="G1526" i="1"/>
  <c r="H1558" i="1"/>
  <c r="G1558"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8" i="1"/>
  <c r="G1162" i="1"/>
  <c r="G1166" i="1"/>
  <c r="G1170" i="1"/>
  <c r="G1174" i="1"/>
  <c r="G1178" i="1"/>
  <c r="G1182" i="1"/>
  <c r="G1185" i="1"/>
  <c r="G1189" i="1"/>
  <c r="G1193" i="1"/>
  <c r="G1197" i="1"/>
  <c r="G1201" i="1"/>
  <c r="G1205" i="1"/>
  <c r="G1209" i="1"/>
  <c r="G1213" i="1"/>
  <c r="G1219" i="1"/>
  <c r="G1223" i="1"/>
  <c r="G1226" i="1"/>
  <c r="H1226" i="1"/>
  <c r="G1228" i="1"/>
  <c r="H1228" i="1"/>
  <c r="G1230" i="1"/>
  <c r="H1230" i="1"/>
  <c r="G1232" i="1"/>
  <c r="H1232" i="1"/>
  <c r="G1234" i="1"/>
  <c r="H1234"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300" i="1"/>
  <c r="H1300" i="1"/>
  <c r="G1302" i="1"/>
  <c r="H1302" i="1"/>
  <c r="G1304" i="1"/>
  <c r="H1304" i="1"/>
  <c r="G1306" i="1"/>
  <c r="H1306" i="1"/>
  <c r="G1308" i="1"/>
  <c r="H1308" i="1"/>
  <c r="G1310" i="1"/>
  <c r="H1310" i="1"/>
  <c r="G1312" i="1"/>
  <c r="H1312" i="1"/>
  <c r="G1314" i="1"/>
  <c r="H1314" i="1"/>
  <c r="G1316" i="1"/>
  <c r="H1316" i="1"/>
  <c r="G1318" i="1"/>
  <c r="H1318" i="1"/>
  <c r="G1320" i="1"/>
  <c r="H1320" i="1"/>
  <c r="G1322" i="1"/>
  <c r="H1322" i="1"/>
  <c r="G1324" i="1"/>
  <c r="H1324" i="1"/>
  <c r="G1326" i="1"/>
  <c r="H1326" i="1"/>
  <c r="G1328" i="1"/>
  <c r="H1328" i="1"/>
  <c r="G1446" i="1"/>
  <c r="J1446" i="1"/>
  <c r="H1446" i="1"/>
  <c r="G1450" i="1"/>
  <c r="J1450" i="1"/>
  <c r="H1450" i="1"/>
  <c r="G1458" i="1"/>
  <c r="I1458" i="1" s="1"/>
  <c r="J1458" i="1"/>
  <c r="H1458" i="1"/>
  <c r="H1505" i="1"/>
  <c r="G1505" i="1"/>
  <c r="H1545" i="1"/>
  <c r="G1545" i="1"/>
  <c r="H1577" i="1"/>
  <c r="G1577"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J1439" i="1"/>
  <c r="H1439" i="1"/>
  <c r="G1439" i="1"/>
  <c r="J1443" i="1"/>
  <c r="H1443" i="1"/>
  <c r="G1443" i="1"/>
  <c r="I1443" i="1" s="1"/>
  <c r="G1447" i="1"/>
  <c r="H1447" i="1"/>
  <c r="G1451" i="1"/>
  <c r="H1451" i="1"/>
  <c r="G1455" i="1"/>
  <c r="H1455" i="1"/>
  <c r="G1459" i="1"/>
  <c r="H1459" i="1"/>
  <c r="H1502" i="1"/>
  <c r="G1502" i="1"/>
  <c r="H1521" i="1"/>
  <c r="G1521" i="1"/>
  <c r="H1542" i="1"/>
  <c r="G1542" i="1"/>
  <c r="H1574" i="1"/>
  <c r="G1574" i="1"/>
  <c r="G1160" i="1"/>
  <c r="G1164" i="1"/>
  <c r="G1168" i="1"/>
  <c r="G1172" i="1"/>
  <c r="G1176" i="1"/>
  <c r="G1180" i="1"/>
  <c r="G1187" i="1"/>
  <c r="G1191" i="1"/>
  <c r="G1195" i="1"/>
  <c r="G1199" i="1"/>
  <c r="G1203" i="1"/>
  <c r="G1207" i="1"/>
  <c r="G1211" i="1"/>
  <c r="G1217" i="1"/>
  <c r="G1221" i="1"/>
  <c r="G1225" i="1"/>
  <c r="G1229" i="1"/>
  <c r="H1229" i="1"/>
  <c r="G1231" i="1"/>
  <c r="H1231" i="1"/>
  <c r="G1233" i="1"/>
  <c r="H1233" i="1"/>
  <c r="G1237" i="1"/>
  <c r="H1237"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G1299" i="1"/>
  <c r="H1299" i="1"/>
  <c r="G1301" i="1"/>
  <c r="H1301" i="1"/>
  <c r="G1303" i="1"/>
  <c r="H1303" i="1"/>
  <c r="G1305" i="1"/>
  <c r="H1305" i="1"/>
  <c r="G1307" i="1"/>
  <c r="H1307" i="1"/>
  <c r="G1309" i="1"/>
  <c r="H1309" i="1"/>
  <c r="G1311" i="1"/>
  <c r="H1311" i="1"/>
  <c r="G1313" i="1"/>
  <c r="H1313" i="1"/>
  <c r="G1315" i="1"/>
  <c r="H1315" i="1"/>
  <c r="G1317" i="1"/>
  <c r="H1317" i="1"/>
  <c r="G1319" i="1"/>
  <c r="H1319" i="1"/>
  <c r="G1321" i="1"/>
  <c r="H1321" i="1"/>
  <c r="G1323" i="1"/>
  <c r="H1323" i="1"/>
  <c r="G1325" i="1"/>
  <c r="H1325" i="1"/>
  <c r="G1327" i="1"/>
  <c r="H1327" i="1"/>
  <c r="J1477" i="1"/>
  <c r="H1489" i="1"/>
  <c r="G1489" i="1"/>
  <c r="H1529" i="1"/>
  <c r="G1529" i="1"/>
  <c r="H1561" i="1"/>
  <c r="G1561" i="1"/>
  <c r="J1449" i="1"/>
  <c r="J1457" i="1"/>
  <c r="G1465" i="1"/>
  <c r="I1465" i="1" s="1"/>
  <c r="H1481" i="1"/>
  <c r="G1481" i="1"/>
  <c r="G1490" i="1"/>
  <c r="H1497" i="1"/>
  <c r="G1497" i="1"/>
  <c r="G1506" i="1"/>
  <c r="H1513" i="1"/>
  <c r="G1513" i="1"/>
  <c r="G1522" i="1"/>
  <c r="G1530" i="1"/>
  <c r="H1537" i="1"/>
  <c r="G1537" i="1"/>
  <c r="G1546" i="1"/>
  <c r="H1553" i="1"/>
  <c r="G1553" i="1"/>
  <c r="G1562" i="1"/>
  <c r="H1569" i="1"/>
  <c r="G1569" i="1"/>
  <c r="E141" i="6"/>
  <c r="I24" i="3"/>
  <c r="G1440" i="1"/>
  <c r="I1440" i="1" s="1"/>
  <c r="H1442" i="1"/>
  <c r="I1442" i="1" s="1"/>
  <c r="J1442" i="1"/>
  <c r="G1444" i="1"/>
  <c r="I1444" i="1" s="1"/>
  <c r="H1454" i="1"/>
  <c r="H1462" i="1"/>
  <c r="I1462" i="1" s="1"/>
  <c r="G1464" i="1"/>
  <c r="I1464" i="1" s="1"/>
  <c r="J1464" i="1"/>
  <c r="H1466" i="1"/>
  <c r="I1466" i="1" s="1"/>
  <c r="H1468" i="1"/>
  <c r="G1468" i="1"/>
  <c r="I1468" i="1" s="1"/>
  <c r="H1472" i="1"/>
  <c r="G1472" i="1"/>
  <c r="I1472" i="1" s="1"/>
  <c r="H1474" i="1"/>
  <c r="G1474" i="1"/>
  <c r="I1474" i="1" s="1"/>
  <c r="H1477" i="1"/>
  <c r="G1477" i="1"/>
  <c r="I1477" i="1" s="1"/>
  <c r="H1479" i="1"/>
  <c r="G1479" i="1"/>
  <c r="I1479" i="1" s="1"/>
  <c r="H1485" i="1"/>
  <c r="G1485" i="1"/>
  <c r="H1501" i="1"/>
  <c r="G1501" i="1"/>
  <c r="H1525" i="1"/>
  <c r="G1525" i="1"/>
  <c r="H1541" i="1"/>
  <c r="G1541" i="1"/>
  <c r="H1557" i="1"/>
  <c r="G1557" i="1"/>
  <c r="H1573" i="1"/>
  <c r="G1573" i="1"/>
  <c r="F17" i="4"/>
  <c r="D7" i="4"/>
  <c r="E50" i="4"/>
  <c r="D46" i="1" s="1"/>
  <c r="J1440" i="1"/>
  <c r="J1444" i="1"/>
  <c r="J1462" i="1"/>
  <c r="J1466" i="1"/>
  <c r="H1493" i="1"/>
  <c r="G1493" i="1"/>
  <c r="H1509" i="1"/>
  <c r="G1509" i="1"/>
  <c r="H1533" i="1"/>
  <c r="G1533" i="1"/>
  <c r="H1549" i="1"/>
  <c r="G1549" i="1"/>
  <c r="H1565" i="1"/>
  <c r="G1565" i="1"/>
  <c r="D50" i="4"/>
  <c r="E82" i="4"/>
  <c r="D78" i="1" s="1"/>
  <c r="D133" i="4"/>
  <c r="F134" i="4"/>
  <c r="E163" i="4"/>
  <c r="D224" i="4"/>
  <c r="E252" i="4"/>
  <c r="D248" i="1" s="1"/>
  <c r="D263" i="4"/>
  <c r="F264" i="4"/>
  <c r="D299" i="4"/>
  <c r="E311" i="4"/>
  <c r="D306" i="1" s="1"/>
  <c r="D643" i="4"/>
  <c r="F416" i="4"/>
  <c r="D472" i="4"/>
  <c r="D484" i="4"/>
  <c r="D515" i="4"/>
  <c r="E529" i="4"/>
  <c r="D567" i="4"/>
  <c r="D593" i="4"/>
  <c r="F594" i="4"/>
  <c r="D7" i="5"/>
  <c r="F8" i="5"/>
  <c r="D69" i="5"/>
  <c r="F70" i="5"/>
  <c r="D238" i="5"/>
  <c r="F239" i="5"/>
  <c r="F246" i="5"/>
  <c r="E258" i="5"/>
  <c r="D1235" i="1" s="1"/>
  <c r="D89" i="6"/>
  <c r="D141" i="6" s="1"/>
  <c r="E5" i="7"/>
  <c r="D49" i="8"/>
  <c r="C1524" i="1" s="1"/>
  <c r="E106" i="4"/>
  <c r="D102" i="1" s="1"/>
  <c r="G21" i="9"/>
  <c r="H21" i="9"/>
  <c r="D215" i="4"/>
  <c r="F216" i="4"/>
  <c r="E263" i="4"/>
  <c r="D259" i="1" s="1"/>
  <c r="D351" i="4"/>
  <c r="E363" i="4"/>
  <c r="E643" i="4"/>
  <c r="D637" i="1" s="1"/>
  <c r="E593" i="4"/>
  <c r="D587" i="1" s="1"/>
  <c r="E7" i="5"/>
  <c r="D118" i="5"/>
  <c r="E176" i="5"/>
  <c r="G309" i="9"/>
  <c r="E309" i="9" s="1"/>
  <c r="B309" i="9" s="1"/>
  <c r="F190" i="5"/>
  <c r="D35" i="6"/>
  <c r="F36" i="6"/>
  <c r="E420" i="4"/>
  <c r="D459" i="4"/>
  <c r="F460" i="4"/>
  <c r="F180" i="5"/>
  <c r="D177" i="5"/>
  <c r="D288" i="5" s="1"/>
  <c r="D206" i="5"/>
  <c r="F207" i="5"/>
  <c r="F5" i="6"/>
  <c r="D129" i="6"/>
  <c r="F130" i="6"/>
  <c r="D163" i="4"/>
  <c r="E196" i="4"/>
  <c r="D192" i="1" s="1"/>
  <c r="D363" i="4"/>
  <c r="D529" i="4"/>
  <c r="F530" i="4"/>
  <c r="D42" i="8"/>
  <c r="D103" i="8" s="1"/>
  <c r="E289" i="9"/>
  <c r="B289" i="9" s="1"/>
  <c r="B110" i="9"/>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212" i="9"/>
  <c r="E212" i="9" s="1"/>
  <c r="B212" i="9" s="1"/>
  <c r="G208" i="9"/>
  <c r="E208" i="9" s="1"/>
  <c r="B208" i="9" s="1"/>
  <c r="G204" i="9"/>
  <c r="E204" i="9" s="1"/>
  <c r="B204" i="9" s="1"/>
  <c r="G200" i="9"/>
  <c r="E200" i="9" s="1"/>
  <c r="B200" i="9" s="1"/>
  <c r="G196" i="9"/>
  <c r="E196" i="9" s="1"/>
  <c r="B196" i="9" s="1"/>
  <c r="L192" i="9"/>
  <c r="F192" i="9" s="1"/>
  <c r="G166" i="9"/>
  <c r="H165" i="9"/>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L213" i="9"/>
  <c r="F213" i="9" s="1"/>
  <c r="B213" i="9" s="1"/>
  <c r="G210" i="9"/>
  <c r="E210" i="9" s="1"/>
  <c r="B210" i="9" s="1"/>
  <c r="G206" i="9"/>
  <c r="E206" i="9" s="1"/>
  <c r="B206" i="9" s="1"/>
  <c r="G202" i="9"/>
  <c r="E202" i="9" s="1"/>
  <c r="B202" i="9" s="1"/>
  <c r="G198" i="9"/>
  <c r="E198" i="9" s="1"/>
  <c r="B198" i="9" s="1"/>
  <c r="G194" i="9"/>
  <c r="E194" i="9" s="1"/>
  <c r="B194" i="9" s="1"/>
  <c r="G211" i="9"/>
  <c r="E211" i="9" s="1"/>
  <c r="B211" i="9" s="1"/>
  <c r="G207" i="9"/>
  <c r="E207" i="9" s="1"/>
  <c r="B207" i="9" s="1"/>
  <c r="G203" i="9"/>
  <c r="E203" i="9" s="1"/>
  <c r="B203" i="9" s="1"/>
  <c r="G199" i="9"/>
  <c r="E199" i="9" s="1"/>
  <c r="B199" i="9" s="1"/>
  <c r="G195" i="9"/>
  <c r="E195" i="9" s="1"/>
  <c r="B195"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27" i="9"/>
  <c r="B235" i="9"/>
  <c r="B243" i="9"/>
  <c r="B251" i="9"/>
  <c r="B259" i="9"/>
  <c r="B267" i="9"/>
  <c r="E292" i="9"/>
  <c r="B292" i="9" s="1"/>
  <c r="B225" i="9"/>
  <c r="B233" i="9"/>
  <c r="B241" i="9"/>
  <c r="B249" i="9"/>
  <c r="B257" i="9"/>
  <c r="B265" i="9"/>
  <c r="E283" i="9"/>
  <c r="B283" i="9" s="1"/>
  <c r="E288" i="9"/>
  <c r="B288" i="9" s="1"/>
  <c r="B298" i="9"/>
  <c r="B294" i="9"/>
  <c r="C1578" i="1" l="1"/>
  <c r="D101" i="8"/>
  <c r="E237" i="5"/>
  <c r="I23" i="3" s="1"/>
  <c r="H1222" i="1"/>
  <c r="D5" i="7"/>
  <c r="C1437" i="1"/>
  <c r="H412" i="1"/>
  <c r="H307" i="9"/>
  <c r="C1264" i="1"/>
  <c r="F288" i="5"/>
  <c r="G1227" i="1"/>
  <c r="H623" i="1"/>
  <c r="H626" i="1"/>
  <c r="F625" i="4"/>
  <c r="C619" i="1"/>
  <c r="F644" i="4"/>
  <c r="C638" i="1"/>
  <c r="G73" i="1"/>
  <c r="H73" i="1"/>
  <c r="H1483" i="1"/>
  <c r="G1483" i="1"/>
  <c r="H19" i="9"/>
  <c r="E19" i="9" s="1"/>
  <c r="B19" i="9" s="1"/>
  <c r="F245" i="5"/>
  <c r="G1048" i="1"/>
  <c r="I21" i="3"/>
  <c r="D1046" i="1"/>
  <c r="F12" i="5"/>
  <c r="D990" i="1"/>
  <c r="H990" i="1" s="1"/>
  <c r="F152" i="4"/>
  <c r="G149" i="1"/>
  <c r="H149" i="1"/>
  <c r="D120" i="1"/>
  <c r="F124" i="4"/>
  <c r="F141" i="6"/>
  <c r="H28" i="3"/>
  <c r="C1435" i="1"/>
  <c r="G317" i="9"/>
  <c r="E317" i="9" s="1"/>
  <c r="E165" i="9"/>
  <c r="B165" i="9" s="1"/>
  <c r="B192" i="9"/>
  <c r="F163" i="4"/>
  <c r="D151" i="4"/>
  <c r="C159" i="1"/>
  <c r="G310" i="9"/>
  <c r="E310" i="9" s="1"/>
  <c r="B310" i="9" s="1"/>
  <c r="F206" i="5"/>
  <c r="C1183" i="1"/>
  <c r="F459" i="4"/>
  <c r="C453" i="1"/>
  <c r="E6" i="5"/>
  <c r="I20" i="3"/>
  <c r="D985" i="1"/>
  <c r="D350" i="4"/>
  <c r="F351" i="4"/>
  <c r="C346" i="1"/>
  <c r="G1524" i="1"/>
  <c r="H1524" i="1"/>
  <c r="D68" i="5"/>
  <c r="D6" i="5" s="1"/>
  <c r="F69" i="5"/>
  <c r="C1047" i="1"/>
  <c r="F593" i="4"/>
  <c r="C587" i="1"/>
  <c r="F484" i="4"/>
  <c r="C478" i="1"/>
  <c r="F643" i="4"/>
  <c r="C637" i="1"/>
  <c r="F263" i="4"/>
  <c r="C259" i="1"/>
  <c r="I28" i="3"/>
  <c r="D1435" i="1"/>
  <c r="I1450" i="1"/>
  <c r="C1517" i="1"/>
  <c r="I34" i="3"/>
  <c r="D528" i="4"/>
  <c r="F529" i="4"/>
  <c r="C523" i="1"/>
  <c r="F106" i="4"/>
  <c r="G307" i="9"/>
  <c r="F177" i="5"/>
  <c r="D176" i="5"/>
  <c r="C1154" i="1"/>
  <c r="D414" i="1"/>
  <c r="E21" i="9"/>
  <c r="I29" i="3"/>
  <c r="D1436" i="1"/>
  <c r="F567" i="4"/>
  <c r="C561" i="1"/>
  <c r="F472" i="4"/>
  <c r="C466" i="1"/>
  <c r="H306" i="1"/>
  <c r="G306" i="1"/>
  <c r="H248" i="1"/>
  <c r="G248" i="1"/>
  <c r="F133" i="4"/>
  <c r="C129" i="1"/>
  <c r="D6" i="4"/>
  <c r="F7" i="4"/>
  <c r="C3" i="1"/>
  <c r="E298" i="4"/>
  <c r="I1455" i="1"/>
  <c r="I1447" i="1"/>
  <c r="I1439" i="1"/>
  <c r="F363" i="4"/>
  <c r="C358" i="1"/>
  <c r="I22" i="3"/>
  <c r="D1153" i="1"/>
  <c r="H102" i="1"/>
  <c r="G102" i="1"/>
  <c r="F89" i="6"/>
  <c r="C1383" i="1"/>
  <c r="F238" i="5"/>
  <c r="D237" i="5"/>
  <c r="C1215" i="1"/>
  <c r="F7" i="5"/>
  <c r="H20" i="3"/>
  <c r="C985" i="1"/>
  <c r="E528" i="4"/>
  <c r="E635" i="4" s="1"/>
  <c r="D629" i="1" s="1"/>
  <c r="D523" i="1"/>
  <c r="D420" i="4"/>
  <c r="F299" i="4"/>
  <c r="D298" i="4"/>
  <c r="C294" i="1"/>
  <c r="F224" i="4"/>
  <c r="C220" i="1"/>
  <c r="H78" i="1"/>
  <c r="G78" i="1"/>
  <c r="D43" i="8"/>
  <c r="F82" i="4"/>
  <c r="E6" i="4"/>
  <c r="E166" i="9"/>
  <c r="B166" i="9" s="1"/>
  <c r="H192" i="1"/>
  <c r="G192" i="1"/>
  <c r="F129" i="6"/>
  <c r="C1423" i="1"/>
  <c r="F35" i="6"/>
  <c r="H25" i="3"/>
  <c r="C1329" i="1"/>
  <c r="F118" i="5"/>
  <c r="C1096" i="1"/>
  <c r="E350" i="4"/>
  <c r="D358" i="1"/>
  <c r="F215" i="4"/>
  <c r="C211" i="1"/>
  <c r="G1235" i="1"/>
  <c r="H1235" i="1"/>
  <c r="F515" i="4"/>
  <c r="C509" i="1"/>
  <c r="E151" i="4"/>
  <c r="D159" i="1"/>
  <c r="F50" i="4"/>
  <c r="C46" i="1"/>
  <c r="F196" i="4"/>
  <c r="I1459" i="1"/>
  <c r="I1451" i="1"/>
  <c r="I1446" i="1"/>
  <c r="G313" i="9" l="1"/>
  <c r="E313" i="9" s="1"/>
  <c r="B313" i="9" s="1"/>
  <c r="I36" i="3"/>
  <c r="C1576" i="1"/>
  <c r="H1578" i="1"/>
  <c r="G1578" i="1"/>
  <c r="E175" i="5"/>
  <c r="D1152" i="1" s="1"/>
  <c r="D1214" i="1"/>
  <c r="E307" i="9"/>
  <c r="B307" i="9" s="1"/>
  <c r="H1437" i="1"/>
  <c r="G1437" i="1"/>
  <c r="H29" i="3"/>
  <c r="C1436" i="1"/>
  <c r="H1436" i="1" s="1"/>
  <c r="G315" i="9"/>
  <c r="E315" i="9" s="1"/>
  <c r="H1264" i="1"/>
  <c r="G1264" i="1"/>
  <c r="G619" i="1"/>
  <c r="H619" i="1"/>
  <c r="G638" i="1"/>
  <c r="H638" i="1"/>
  <c r="G990" i="1"/>
  <c r="G120" i="1"/>
  <c r="H120" i="1"/>
  <c r="H220" i="1"/>
  <c r="G220" i="1"/>
  <c r="G985" i="1"/>
  <c r="H985" i="1"/>
  <c r="H1215" i="1"/>
  <c r="G1215" i="1"/>
  <c r="H3" i="1"/>
  <c r="G3" i="1"/>
  <c r="G637" i="1"/>
  <c r="H637" i="1"/>
  <c r="H587" i="1"/>
  <c r="G587" i="1"/>
  <c r="F68" i="5"/>
  <c r="H21" i="3"/>
  <c r="C1046" i="1"/>
  <c r="H278" i="9"/>
  <c r="D984" i="1"/>
  <c r="E316" i="9"/>
  <c r="B317" i="9"/>
  <c r="G509" i="1"/>
  <c r="H509" i="1"/>
  <c r="I35" i="3"/>
  <c r="C1518" i="1"/>
  <c r="G312" i="9"/>
  <c r="E312" i="9" s="1"/>
  <c r="D635" i="4"/>
  <c r="F420" i="4"/>
  <c r="C414" i="1"/>
  <c r="F237" i="5"/>
  <c r="H23" i="3"/>
  <c r="C1214" i="1"/>
  <c r="H466" i="1"/>
  <c r="G466" i="1"/>
  <c r="D636" i="4"/>
  <c r="F528" i="4"/>
  <c r="C522" i="1"/>
  <c r="K1450" i="9"/>
  <c r="D408" i="4"/>
  <c r="F350" i="4"/>
  <c r="C345" i="1"/>
  <c r="H453" i="1"/>
  <c r="G453" i="1"/>
  <c r="G1435" i="1"/>
  <c r="H1435" i="1"/>
  <c r="H46" i="1"/>
  <c r="G46" i="1"/>
  <c r="H1096" i="1"/>
  <c r="G1096" i="1"/>
  <c r="E412" i="4"/>
  <c r="I16" i="3"/>
  <c r="D2" i="1"/>
  <c r="H1423" i="1"/>
  <c r="G1423" i="1"/>
  <c r="G1329" i="1"/>
  <c r="H1329" i="1"/>
  <c r="H9" i="3"/>
  <c r="E289" i="4"/>
  <c r="I17" i="3"/>
  <c r="D147" i="1"/>
  <c r="E408" i="4"/>
  <c r="D403" i="1" s="1"/>
  <c r="D345" i="1"/>
  <c r="H294" i="1"/>
  <c r="G294" i="1"/>
  <c r="H358" i="1"/>
  <c r="G358" i="1"/>
  <c r="F6" i="4"/>
  <c r="D412" i="4"/>
  <c r="H16" i="3"/>
  <c r="C2" i="1"/>
  <c r="H1154" i="1"/>
  <c r="G1154" i="1"/>
  <c r="H259" i="1"/>
  <c r="G259" i="1"/>
  <c r="H478" i="1"/>
  <c r="G478" i="1"/>
  <c r="H1047" i="1"/>
  <c r="G1047" i="1"/>
  <c r="H159" i="1"/>
  <c r="G159" i="1"/>
  <c r="H211" i="1"/>
  <c r="G211" i="1"/>
  <c r="F298" i="4"/>
  <c r="D407" i="4"/>
  <c r="C293" i="1"/>
  <c r="E636" i="4"/>
  <c r="D630" i="1" s="1"/>
  <c r="D522" i="1"/>
  <c r="F6" i="5"/>
  <c r="C984" i="1"/>
  <c r="H1383" i="1"/>
  <c r="G1383" i="1"/>
  <c r="E407" i="4"/>
  <c r="D402" i="1" s="1"/>
  <c r="D293" i="1"/>
  <c r="H129" i="1"/>
  <c r="G129" i="1"/>
  <c r="G561" i="1"/>
  <c r="H561" i="1"/>
  <c r="B21" i="9"/>
  <c r="F176" i="5"/>
  <c r="D175" i="5"/>
  <c r="G278" i="9" s="1"/>
  <c r="H22" i="3"/>
  <c r="C1153" i="1"/>
  <c r="G523" i="1"/>
  <c r="H523" i="1"/>
  <c r="H1517" i="1"/>
  <c r="G1517" i="1"/>
  <c r="H11" i="3"/>
  <c r="H346" i="1"/>
  <c r="G346" i="1"/>
  <c r="H1183" i="1"/>
  <c r="G1183" i="1"/>
  <c r="D289" i="4"/>
  <c r="D290" i="4" s="1"/>
  <c r="F151" i="4"/>
  <c r="H17" i="3"/>
  <c r="C147" i="1"/>
  <c r="H1576" i="1" l="1"/>
  <c r="G1576" i="1"/>
  <c r="G1436" i="1"/>
  <c r="B315" i="9"/>
  <c r="E314" i="9"/>
  <c r="I10" i="3" s="1"/>
  <c r="G284" i="9"/>
  <c r="E284" i="9" s="1"/>
  <c r="B284" i="9" s="1"/>
  <c r="E278" i="9"/>
  <c r="B278" i="9" s="1"/>
  <c r="C286" i="1"/>
  <c r="G1153" i="1"/>
  <c r="H1153" i="1"/>
  <c r="E311" i="9"/>
  <c r="I11" i="3" s="1"/>
  <c r="B312" i="9"/>
  <c r="F407" i="4"/>
  <c r="C402" i="1"/>
  <c r="E291" i="4"/>
  <c r="D287" i="1" s="1"/>
  <c r="E413" i="4"/>
  <c r="E414" i="4" s="1"/>
  <c r="D409" i="1" s="1"/>
  <c r="D285" i="1"/>
  <c r="E639" i="4"/>
  <c r="D407" i="1"/>
  <c r="F408" i="4"/>
  <c r="C403" i="1"/>
  <c r="F636" i="4"/>
  <c r="C630" i="1"/>
  <c r="H414" i="1"/>
  <c r="G414" i="1"/>
  <c r="H1518" i="1"/>
  <c r="G1518" i="1"/>
  <c r="G1046" i="1"/>
  <c r="H1046" i="1"/>
  <c r="H293" i="1"/>
  <c r="G293" i="1"/>
  <c r="D413" i="4"/>
  <c r="F289" i="4"/>
  <c r="D291" i="4"/>
  <c r="C285" i="1"/>
  <c r="F175" i="5"/>
  <c r="C1152" i="1"/>
  <c r="H8" i="3" s="1"/>
  <c r="H984" i="1"/>
  <c r="G984" i="1"/>
  <c r="D639" i="4"/>
  <c r="D414" i="4"/>
  <c r="F412" i="4"/>
  <c r="C407" i="1"/>
  <c r="K3" i="9"/>
  <c r="I9" i="3"/>
  <c r="E290" i="4"/>
  <c r="D286" i="1" s="1"/>
  <c r="H1214" i="1"/>
  <c r="G1214" i="1"/>
  <c r="H147" i="1"/>
  <c r="G147" i="1"/>
  <c r="N3" i="9"/>
  <c r="H2" i="1"/>
  <c r="G2" i="1"/>
  <c r="H345" i="1"/>
  <c r="G345" i="1"/>
  <c r="G522" i="1"/>
  <c r="H522" i="1"/>
  <c r="F635" i="4"/>
  <c r="C629" i="1"/>
  <c r="E277" i="9" l="1"/>
  <c r="I8" i="3" s="1"/>
  <c r="M3" i="9"/>
  <c r="F291" i="4"/>
  <c r="C287" i="1"/>
  <c r="G629" i="1"/>
  <c r="H629" i="1"/>
  <c r="F639" i="4"/>
  <c r="C633" i="1"/>
  <c r="H403" i="1"/>
  <c r="G403" i="1"/>
  <c r="D633" i="1"/>
  <c r="H402" i="1"/>
  <c r="G402" i="1"/>
  <c r="H1152" i="1"/>
  <c r="G1152" i="1"/>
  <c r="H407" i="1"/>
  <c r="G407" i="1"/>
  <c r="D415" i="4"/>
  <c r="D640" i="4"/>
  <c r="D641" i="4" s="1"/>
  <c r="F413" i="4"/>
  <c r="C408" i="1"/>
  <c r="H286" i="1"/>
  <c r="G286" i="1"/>
  <c r="F414" i="4"/>
  <c r="C409" i="1"/>
  <c r="H285" i="1"/>
  <c r="G285" i="1"/>
  <c r="H630" i="1"/>
  <c r="G630" i="1"/>
  <c r="E640" i="4"/>
  <c r="E641" i="4" s="1"/>
  <c r="E415" i="4"/>
  <c r="D410" i="1" s="1"/>
  <c r="D408" i="1"/>
  <c r="F290" i="4"/>
  <c r="F641" i="4" l="1"/>
  <c r="C635" i="1"/>
  <c r="D635" i="1"/>
  <c r="H287" i="1"/>
  <c r="G287" i="1"/>
  <c r="H409" i="1"/>
  <c r="G409" i="1"/>
  <c r="H408" i="1"/>
  <c r="G408" i="1"/>
  <c r="D642" i="4"/>
  <c r="F640" i="4"/>
  <c r="C634" i="1"/>
  <c r="E642" i="4"/>
  <c r="D634" i="1"/>
  <c r="F415" i="4"/>
  <c r="C410" i="1"/>
  <c r="G633" i="1"/>
  <c r="H633" i="1"/>
  <c r="G635" i="1" l="1"/>
  <c r="H635" i="1"/>
  <c r="E646" i="4"/>
  <c r="D636" i="1"/>
  <c r="H410" i="1"/>
  <c r="G410" i="1"/>
  <c r="H634" i="1"/>
  <c r="G634" i="1"/>
  <c r="D646" i="4"/>
  <c r="F642" i="4"/>
  <c r="C636" i="1"/>
  <c r="D645" i="4"/>
  <c r="E645" i="4"/>
  <c r="H636" i="1" l="1"/>
  <c r="G636" i="1"/>
  <c r="H7" i="3"/>
  <c r="I19" i="3"/>
  <c r="D640" i="1"/>
  <c r="F645" i="4"/>
  <c r="H18" i="3"/>
  <c r="C639" i="1"/>
  <c r="G276" i="9"/>
  <c r="E276" i="9" s="1"/>
  <c r="B276" i="9" s="1"/>
  <c r="I18" i="3"/>
  <c r="D639" i="1"/>
  <c r="F646" i="4"/>
  <c r="H19" i="3"/>
  <c r="C640" i="1"/>
  <c r="H639" i="1" l="1"/>
  <c r="G639" i="1"/>
  <c r="J3" i="9"/>
  <c r="G640" i="1"/>
  <c r="H640" i="1"/>
  <c r="G274" i="9" l="1"/>
  <c r="M272" i="9"/>
  <c r="L272" i="9"/>
  <c r="H274" i="9"/>
  <c r="H18" i="9"/>
  <c r="G18" i="9"/>
  <c r="I13" i="9"/>
  <c r="I7" i="9"/>
  <c r="K13" i="9"/>
  <c r="K10" i="9"/>
  <c r="G16" i="9"/>
  <c r="K7" i="9"/>
  <c r="J12" i="9"/>
  <c r="I6" i="9"/>
  <c r="K12" i="9"/>
  <c r="K9" i="9"/>
  <c r="L15" i="9"/>
  <c r="K6" i="9"/>
  <c r="J11" i="9"/>
  <c r="I17" i="9"/>
  <c r="J8" i="9"/>
  <c r="G15" i="9"/>
  <c r="K8" i="9"/>
  <c r="J13" i="9"/>
  <c r="K5" i="9"/>
  <c r="J10" i="9"/>
  <c r="M16" i="9"/>
  <c r="J7" i="9"/>
  <c r="I12" i="9"/>
  <c r="I9" i="9"/>
  <c r="H16" i="9"/>
  <c r="J9" i="9"/>
  <c r="H15" i="9"/>
  <c r="J5" i="9"/>
  <c r="G17" i="9"/>
  <c r="J6" i="9"/>
  <c r="I11" i="9"/>
  <c r="H17" i="9"/>
  <c r="I8" i="9"/>
  <c r="M15" i="9"/>
  <c r="I5" i="9"/>
  <c r="K11" i="9"/>
  <c r="J17" i="9"/>
  <c r="L16" i="9"/>
  <c r="E10" i="9" l="1"/>
  <c r="B10" i="9" s="1"/>
  <c r="E8" i="9"/>
  <c r="B8" i="9" s="1"/>
  <c r="E15" i="9"/>
  <c r="E18" i="9"/>
  <c r="B18" i="9" s="1"/>
  <c r="F272" i="9"/>
  <c r="B272" i="9" s="1"/>
  <c r="F16" i="9"/>
  <c r="E7" i="9"/>
  <c r="B7" i="9" s="1"/>
  <c r="E16" i="9"/>
  <c r="E13" i="9"/>
  <c r="B13" i="9" s="1"/>
  <c r="E9" i="9"/>
  <c r="B9" i="9" s="1"/>
  <c r="E6" i="9"/>
  <c r="B6" i="9" s="1"/>
  <c r="E17" i="9"/>
  <c r="B17" i="9" s="1"/>
  <c r="E5" i="9"/>
  <c r="E11" i="9"/>
  <c r="B11" i="9" s="1"/>
  <c r="E12" i="9"/>
  <c r="B12" i="9" s="1"/>
  <c r="F15" i="9"/>
  <c r="E274" i="9"/>
  <c r="F20" i="9" l="1"/>
  <c r="F14" i="9"/>
  <c r="E14" i="9"/>
  <c r="B15" i="9"/>
  <c r="B16" i="9"/>
  <c r="E4" i="9"/>
  <c r="B5"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<sst xmlns="http://schemas.openxmlformats.org/spreadsheetml/2006/main" count="4369" uniqueCount="3421">
  <si>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</si>
  <si>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</si>
  <si>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</si>
  <si>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</si>
  <si>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</si>
  <si>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</si>
  <si>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</si>
  <si>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</si>
  <si>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</si>
  <si>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</si>
  <si>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</si>
  <si>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</si>
  <si>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</si>
  <si>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</si>
  <si>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</si>
  <si>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</si>
  <si>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</si>
  <si>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</si>
  <si>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</si>
  <si>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</si>
  <si>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</si>
  <si>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</si>
  <si>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</si>
  <si>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</si>
  <si>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</si>
  <si>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</si>
  <si>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</si>
  <si>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</si>
  <si>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</si>
  <si>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</si>
  <si>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</si>
  <si>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MATKA LAGINJE, ZAGREB</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</si>
  <si>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</si>
  <si>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</si>
  <si>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</si>
  <si>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</si>
  <si>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</si>
  <si>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</si>
  <si>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</si>
  <si>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</si>
  <si>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</si>
  <si>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</si>
  <si>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</si>
  <si>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</si>
  <si>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</si>
  <si>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</si>
  <si>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</si>
  <si>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</si>
  <si>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</si>
  <si>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15091 - O.Š. MATKA LAGINJE,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</si>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</sst>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Filip%202024/Izvje&#353;taji/GFI/Prilog%201.%20Popis%20imovine%20s%20pripadaju&#263;om%20nabavnom%20vrijednosti%20evidentiranom%20u%20poslovnim%20knjigama%20Ministarst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List1"/>
    </sheetNames>
    <sheetDataSet>
      <sheetData sheetId="0"/>
      <sheetData sheetId="1">
        <row r="6">
          <cell r="N6">
            <v>17436.542510915115</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1584328.89</v>
      </c>
      <c r="D2" s="6">
        <f>'PR-RAS'!E6</f>
        <v>1942330.59</v>
      </c>
      <c r="E2" s="6">
        <v>0</v>
      </c>
      <c r="F2" s="6">
        <v>0</v>
      </c>
      <c r="G2" s="7">
        <f t="shared" ref="G2:G264" si="0">(B2/1000)*(C2*1+D2*2)</f>
        <v>5468.9900700000007</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1150671.8399999999</v>
      </c>
      <c r="D46" s="1">
        <f>'PR-RAS'!E50</f>
        <v>1374306.79</v>
      </c>
      <c r="E46" s="1">
        <v>0</v>
      </c>
      <c r="F46" s="1">
        <v>0</v>
      </c>
      <c r="G46" s="2">
        <f t="shared" si="0"/>
        <v>175467.84389999998</v>
      </c>
      <c r="H46" s="2">
        <f t="shared" si="1"/>
        <v>0.37000000011175871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1123282.44</v>
      </c>
      <c r="D64" s="1">
        <f>'PR-RAS'!E68</f>
        <v>1335282.8400000001</v>
      </c>
      <c r="E64" s="1">
        <v>0</v>
      </c>
      <c r="F64" s="1">
        <v>0</v>
      </c>
      <c r="G64" s="2">
        <f t="shared" si="0"/>
        <v>239012.43156</v>
      </c>
      <c r="H64" s="2">
        <f t="shared" si="1"/>
        <v>0.59999999986030161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1123282.44</v>
      </c>
      <c r="D65" s="1">
        <f>'PR-RAS'!E69</f>
        <v>1335282.8400000001</v>
      </c>
      <c r="E65" s="1">
        <v>0</v>
      </c>
      <c r="F65" s="1">
        <v>0</v>
      </c>
      <c r="G65" s="2">
        <f t="shared" si="0"/>
        <v>242806.27968000001</v>
      </c>
      <c r="H65" s="2">
        <f t="shared" si="1"/>
        <v>0.59999999986030161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27389.4</v>
      </c>
      <c r="D73" s="1">
        <f>'PR-RAS'!E77</f>
        <v>39023.949999999997</v>
      </c>
      <c r="E73" s="1">
        <v>0</v>
      </c>
      <c r="F73" s="1">
        <v>0</v>
      </c>
      <c r="G73" s="2">
        <f t="shared" si="0"/>
        <v>7591.4855999999982</v>
      </c>
      <c r="H73" s="2">
        <f t="shared" si="1"/>
        <v>0.45000000000436557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121.84</v>
      </c>
      <c r="D74" s="1">
        <f>'PR-RAS'!E78</f>
        <v>188</v>
      </c>
      <c r="E74" s="1">
        <v>0</v>
      </c>
      <c r="F74" s="1">
        <v>0</v>
      </c>
      <c r="G74" s="2">
        <f t="shared" si="0"/>
        <v>36.342320000000001</v>
      </c>
      <c r="H74" s="2">
        <f t="shared" si="1"/>
        <v>0.15999999999999659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27267.56</v>
      </c>
      <c r="D76" s="1">
        <f>'PR-RAS'!E80</f>
        <v>38835.949999999997</v>
      </c>
      <c r="E76" s="1">
        <v>0</v>
      </c>
      <c r="F76" s="1">
        <v>0</v>
      </c>
      <c r="G76" s="2">
        <f t="shared" si="0"/>
        <v>7870.459499999999</v>
      </c>
      <c r="H76" s="2">
        <f t="shared" si="1"/>
        <v>0.49000000000160071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92942.59</v>
      </c>
      <c r="D102" s="1">
        <f>'PR-RAS'!E106</f>
        <v>68587.289999999994</v>
      </c>
      <c r="E102" s="1">
        <v>0</v>
      </c>
      <c r="F102" s="1">
        <v>0</v>
      </c>
      <c r="G102" s="2">
        <f t="shared" si="0"/>
        <v>23241.834169999998</v>
      </c>
      <c r="H102" s="2">
        <f t="shared" si="1"/>
        <v>0.69999999999708962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92942.59</v>
      </c>
      <c r="D108" s="1">
        <f>'PR-RAS'!E112</f>
        <v>68587.289999999994</v>
      </c>
      <c r="E108" s="1">
        <v>0</v>
      </c>
      <c r="F108" s="1">
        <v>0</v>
      </c>
      <c r="G108" s="2">
        <f t="shared" si="0"/>
        <v>24622.537189999999</v>
      </c>
      <c r="H108" s="2">
        <f t="shared" si="1"/>
        <v>0.69999999999708962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92942.59</v>
      </c>
      <c r="D113" s="1">
        <f>'PR-RAS'!E117</f>
        <v>68587.289999999994</v>
      </c>
      <c r="E113" s="1">
        <v>0</v>
      </c>
      <c r="F113" s="1">
        <v>0</v>
      </c>
      <c r="G113" s="2">
        <f t="shared" si="0"/>
        <v>25773.123039999999</v>
      </c>
      <c r="H113" s="2">
        <f t="shared" si="1"/>
        <v>0.69999999999708962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24705.69</v>
      </c>
      <c r="D120" s="1">
        <f>'PR-RAS'!E124</f>
        <v>27919.71</v>
      </c>
      <c r="E120" s="1">
        <v>0</v>
      </c>
      <c r="F120" s="1">
        <v>0</v>
      </c>
      <c r="G120" s="2">
        <f t="shared" si="0"/>
        <v>9584.8680899999999</v>
      </c>
      <c r="H120" s="2">
        <f t="shared" si="1"/>
        <v>0.60000000000218279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24705.69</v>
      </c>
      <c r="D121" s="1">
        <f>'PR-RAS'!E125</f>
        <v>26419.71</v>
      </c>
      <c r="E121" s="1">
        <v>0</v>
      </c>
      <c r="F121" s="1">
        <v>0</v>
      </c>
      <c r="G121" s="2">
        <f t="shared" si="0"/>
        <v>9305.4131999999991</v>
      </c>
      <c r="H121" s="2">
        <f t="shared" si="1"/>
        <v>0.60000000000218279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24705.69</v>
      </c>
      <c r="D123" s="1">
        <f>'PR-RAS'!E127</f>
        <v>26419.71</v>
      </c>
      <c r="E123" s="1">
        <v>0</v>
      </c>
      <c r="F123" s="1">
        <v>0</v>
      </c>
      <c r="G123" s="2">
        <f t="shared" si="0"/>
        <v>9460.5034199999991</v>
      </c>
      <c r="H123" s="2">
        <f t="shared" si="1"/>
        <v>0.60000000000218279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1500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1500</v>
      </c>
      <c r="E125" s="1">
        <v>0</v>
      </c>
      <c r="F125" s="1">
        <v>0</v>
      </c>
      <c r="G125" s="2">
        <f t="shared" si="0"/>
        <v>372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316008.76</v>
      </c>
      <c r="D129" s="1">
        <f>'PR-RAS'!E133</f>
        <v>471516.8</v>
      </c>
      <c r="E129" s="1">
        <v>0</v>
      </c>
      <c r="F129" s="1">
        <v>0</v>
      </c>
      <c r="G129" s="2">
        <f t="shared" si="0"/>
        <v>161157.42207999999</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316008.76</v>
      </c>
      <c r="D130" s="1">
        <f>'PR-RAS'!E134</f>
        <v>471516.8</v>
      </c>
      <c r="E130" s="1">
        <v>0</v>
      </c>
      <c r="F130" s="1">
        <v>0</v>
      </c>
      <c r="G130" s="2">
        <f t="shared" si="0"/>
        <v>162416.46443999998</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315273.38</v>
      </c>
      <c r="D131" s="1">
        <f>'PR-RAS'!E135</f>
        <v>451127.1</v>
      </c>
      <c r="E131" s="1">
        <v>0</v>
      </c>
      <c r="F131" s="1">
        <v>0</v>
      </c>
      <c r="G131" s="2">
        <f t="shared" si="0"/>
        <v>158278.58540000001</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735.38</v>
      </c>
      <c r="D132" s="1">
        <f>'PR-RAS'!E136</f>
        <v>20389.7</v>
      </c>
      <c r="E132" s="1">
        <v>0</v>
      </c>
      <c r="F132" s="1">
        <v>0</v>
      </c>
      <c r="G132" s="2">
        <f t="shared" si="0"/>
        <v>5438.4361799999997</v>
      </c>
      <c r="H132" s="2">
        <f t="shared" si="1"/>
        <v>0.67999999999926786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1531666.6300000001</v>
      </c>
      <c r="D147" s="1">
        <f>'PR-RAS'!E151</f>
        <v>1850584.8399999999</v>
      </c>
      <c r="E147" s="1">
        <v>0</v>
      </c>
      <c r="F147" s="1">
        <v>0</v>
      </c>
      <c r="G147" s="2">
        <f t="shared" si="0"/>
        <v>763994.10125999991</v>
      </c>
      <c r="H147" s="2">
        <f t="shared" si="1"/>
        <v>0.53000000002793968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1252743.0900000001</v>
      </c>
      <c r="D148" s="1">
        <f>'PR-RAS'!E152</f>
        <v>1413440.5999999999</v>
      </c>
      <c r="E148" s="1">
        <v>0</v>
      </c>
      <c r="F148" s="1">
        <v>0</v>
      </c>
      <c r="G148" s="2">
        <f t="shared" si="0"/>
        <v>599704.77062999993</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1044377.8500000001</v>
      </c>
      <c r="D149" s="1">
        <f>'PR-RAS'!E153</f>
        <v>1170385.6499999999</v>
      </c>
      <c r="E149" s="1">
        <v>0</v>
      </c>
      <c r="F149" s="1">
        <v>0</v>
      </c>
      <c r="G149" s="2">
        <f t="shared" si="0"/>
        <v>501002.07419999997</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872155.91</v>
      </c>
      <c r="D150" s="1">
        <f>'PR-RAS'!E154</f>
        <v>961371.92</v>
      </c>
      <c r="E150" s="1">
        <v>0</v>
      </c>
      <c r="F150" s="1">
        <v>0</v>
      </c>
      <c r="G150" s="2">
        <f t="shared" si="0"/>
        <v>416440.06274999998</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19807.310000000001</v>
      </c>
      <c r="D152" s="1">
        <f>'PR-RAS'!E156</f>
        <v>18100.599999999999</v>
      </c>
      <c r="E152" s="1">
        <v>0</v>
      </c>
      <c r="F152" s="1">
        <v>0</v>
      </c>
      <c r="G152" s="2">
        <f t="shared" si="0"/>
        <v>8457.2850099999996</v>
      </c>
      <c r="H152" s="2">
        <f t="shared" si="1"/>
        <v>0.71000000000276486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152414.63</v>
      </c>
      <c r="D153" s="1">
        <f>'PR-RAS'!E157</f>
        <v>190913.13</v>
      </c>
      <c r="E153" s="1">
        <v>0</v>
      </c>
      <c r="F153" s="1">
        <v>0</v>
      </c>
      <c r="G153" s="2">
        <f t="shared" si="0"/>
        <v>81204.615279999998</v>
      </c>
      <c r="H153" s="2">
        <f t="shared" si="1"/>
        <v>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44565.21</v>
      </c>
      <c r="D154" s="1">
        <f>'PR-RAS'!E158</f>
        <v>56684.7</v>
      </c>
      <c r="E154" s="1">
        <v>0</v>
      </c>
      <c r="F154" s="1">
        <v>0</v>
      </c>
      <c r="G154" s="2">
        <f t="shared" si="0"/>
        <v>24163.995329999998</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163800.03</v>
      </c>
      <c r="D155" s="1">
        <f>'PR-RAS'!E159</f>
        <v>186370.25</v>
      </c>
      <c r="E155" s="1">
        <v>0</v>
      </c>
      <c r="F155" s="1">
        <v>0</v>
      </c>
      <c r="G155" s="2">
        <f t="shared" si="0"/>
        <v>82627.241620000001</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163401.45000000001</v>
      </c>
      <c r="D157" s="1">
        <f>'PR-RAS'!E161</f>
        <v>184498.69</v>
      </c>
      <c r="E157" s="1">
        <v>0</v>
      </c>
      <c r="F157" s="1">
        <v>0</v>
      </c>
      <c r="G157" s="2">
        <f t="shared" si="0"/>
        <v>83054.217480000007</v>
      </c>
      <c r="H157" s="2">
        <f t="shared" si="1"/>
        <v>0.76000000000931323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398.58</v>
      </c>
      <c r="D158" s="1">
        <f>'PR-RAS'!E162</f>
        <v>1871.56</v>
      </c>
      <c r="E158" s="1">
        <v>0</v>
      </c>
      <c r="F158" s="1">
        <v>0</v>
      </c>
      <c r="G158" s="2">
        <f t="shared" si="0"/>
        <v>650.24689999999998</v>
      </c>
      <c r="H158" s="2">
        <f t="shared" si="1"/>
        <v>0.86000000000007049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276901.29000000004</v>
      </c>
      <c r="D159" s="1">
        <f>'PR-RAS'!E163</f>
        <v>386548.75</v>
      </c>
      <c r="E159" s="1">
        <v>0</v>
      </c>
      <c r="F159" s="1">
        <v>0</v>
      </c>
      <c r="G159" s="2">
        <f t="shared" si="0"/>
        <v>165899.80882000001</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36213.060000000005</v>
      </c>
      <c r="D160" s="1">
        <f>'PR-RAS'!E164</f>
        <v>38482.39</v>
      </c>
      <c r="E160" s="1">
        <v>0</v>
      </c>
      <c r="F160" s="1">
        <v>0</v>
      </c>
      <c r="G160" s="2">
        <f t="shared" si="0"/>
        <v>17995.276559999998</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2983.61</v>
      </c>
      <c r="D161" s="1">
        <f>'PR-RAS'!E165</f>
        <v>3351.02</v>
      </c>
      <c r="E161" s="1">
        <v>0</v>
      </c>
      <c r="F161" s="1">
        <v>0</v>
      </c>
      <c r="G161" s="2">
        <f t="shared" si="0"/>
        <v>1549.704</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33045.300000000003</v>
      </c>
      <c r="D162" s="1">
        <f>'PR-RAS'!E166</f>
        <v>33314.22</v>
      </c>
      <c r="E162" s="1">
        <v>0</v>
      </c>
      <c r="F162" s="1">
        <v>0</v>
      </c>
      <c r="G162" s="2">
        <f t="shared" si="0"/>
        <v>16047.472140000002</v>
      </c>
      <c r="H162" s="2">
        <f t="shared" si="1"/>
        <v>0.52000000000407454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184.15</v>
      </c>
      <c r="D163" s="1">
        <f>'PR-RAS'!E167</f>
        <v>1817.15</v>
      </c>
      <c r="E163" s="1">
        <v>0</v>
      </c>
      <c r="F163" s="1">
        <v>0</v>
      </c>
      <c r="G163" s="2">
        <f t="shared" si="0"/>
        <v>618.58890000000008</v>
      </c>
      <c r="H163" s="2">
        <f t="shared" si="1"/>
        <v>0.30000000000009663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164964.01999999999</v>
      </c>
      <c r="D165" s="1">
        <f>'PR-RAS'!E169</f>
        <v>261553.62999999998</v>
      </c>
      <c r="E165" s="1">
        <v>0</v>
      </c>
      <c r="F165" s="1">
        <v>0</v>
      </c>
      <c r="G165" s="2">
        <f t="shared" si="0"/>
        <v>112843.68991999999</v>
      </c>
      <c r="H165" s="2">
        <f t="shared" si="1"/>
        <v>0.39000000001396984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20270.68</v>
      </c>
      <c r="D166" s="1">
        <f>'PR-RAS'!E170</f>
        <v>54842.92</v>
      </c>
      <c r="E166" s="1">
        <v>0</v>
      </c>
      <c r="F166" s="1">
        <v>0</v>
      </c>
      <c r="G166" s="2">
        <f t="shared" si="0"/>
        <v>21442.825799999999</v>
      </c>
      <c r="H166" s="2">
        <f t="shared" si="1"/>
        <v>0.40000000000145519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69990.820000000007</v>
      </c>
      <c r="D167" s="1">
        <f>'PR-RAS'!E171</f>
        <v>103250.55</v>
      </c>
      <c r="E167" s="1">
        <v>0</v>
      </c>
      <c r="F167" s="1">
        <v>0</v>
      </c>
      <c r="G167" s="2">
        <f t="shared" si="0"/>
        <v>45897.658720000007</v>
      </c>
      <c r="H167" s="2">
        <f t="shared" si="1"/>
        <v>0.6299999999901047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71536.25</v>
      </c>
      <c r="D168" s="1">
        <f>'PR-RAS'!E172</f>
        <v>100799.77</v>
      </c>
      <c r="E168" s="1">
        <v>0</v>
      </c>
      <c r="F168" s="1">
        <v>0</v>
      </c>
      <c r="G168" s="2">
        <f t="shared" si="0"/>
        <v>45613.676930000009</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2014.07</v>
      </c>
      <c r="D169" s="1">
        <f>'PR-RAS'!E173</f>
        <v>293.35000000000002</v>
      </c>
      <c r="E169" s="1">
        <v>0</v>
      </c>
      <c r="F169" s="1">
        <v>0</v>
      </c>
      <c r="G169" s="2">
        <f t="shared" si="0"/>
        <v>436.92936000000003</v>
      </c>
      <c r="H169" s="2">
        <f t="shared" si="1"/>
        <v>0.41999999999995907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609.36</v>
      </c>
      <c r="D170" s="1">
        <f>'PR-RAS'!E174</f>
        <v>1614.55</v>
      </c>
      <c r="E170" s="1">
        <v>0</v>
      </c>
      <c r="F170" s="1">
        <v>0</v>
      </c>
      <c r="G170" s="2">
        <f t="shared" si="0"/>
        <v>648.69974000000002</v>
      </c>
      <c r="H170" s="2">
        <f t="shared" si="1"/>
        <v>0.81000000000005912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542.84</v>
      </c>
      <c r="D172" s="1">
        <f>'PR-RAS'!E176</f>
        <v>752.49</v>
      </c>
      <c r="E172" s="1">
        <v>0</v>
      </c>
      <c r="F172" s="1">
        <v>0</v>
      </c>
      <c r="G172" s="2">
        <f t="shared" si="0"/>
        <v>350.17722000000003</v>
      </c>
      <c r="H172" s="2">
        <f t="shared" si="1"/>
        <v>0.64999999999997726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64132.320000000007</v>
      </c>
      <c r="D173" s="1">
        <f>'PR-RAS'!E177</f>
        <v>80977.360000000015</v>
      </c>
      <c r="E173" s="1">
        <v>0</v>
      </c>
      <c r="F173" s="1">
        <v>0</v>
      </c>
      <c r="G173" s="2">
        <f t="shared" si="0"/>
        <v>38886.970880000001</v>
      </c>
      <c r="H173" s="2">
        <f t="shared" si="1"/>
        <v>0.68000000002211891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8491.41</v>
      </c>
      <c r="D174" s="1">
        <f>'PR-RAS'!E178</f>
        <v>6230.49</v>
      </c>
      <c r="E174" s="1">
        <v>0</v>
      </c>
      <c r="F174" s="1">
        <v>0</v>
      </c>
      <c r="G174" s="2">
        <f t="shared" si="0"/>
        <v>3624.7634699999994</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8459.2000000000007</v>
      </c>
      <c r="D175" s="1">
        <f>'PR-RAS'!E179</f>
        <v>20807.77</v>
      </c>
      <c r="E175" s="1">
        <v>0</v>
      </c>
      <c r="F175" s="1">
        <v>0</v>
      </c>
      <c r="G175" s="2">
        <f t="shared" si="0"/>
        <v>8713.0047599999998</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1889.38</v>
      </c>
      <c r="D176" s="1">
        <f>'PR-RAS'!E180</f>
        <v>897.45</v>
      </c>
      <c r="E176" s="1">
        <v>0</v>
      </c>
      <c r="F176" s="1">
        <v>0</v>
      </c>
      <c r="G176" s="2">
        <f t="shared" si="0"/>
        <v>644.74900000000002</v>
      </c>
      <c r="H176" s="2">
        <f t="shared" si="1"/>
        <v>0.83000000000015461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18386.939999999999</v>
      </c>
      <c r="D177" s="1">
        <f>'PR-RAS'!E181</f>
        <v>23991.06</v>
      </c>
      <c r="E177" s="1">
        <v>0</v>
      </c>
      <c r="F177" s="1">
        <v>0</v>
      </c>
      <c r="G177" s="2">
        <f t="shared" si="0"/>
        <v>11680.954559999998</v>
      </c>
      <c r="H177" s="2">
        <f t="shared" si="1"/>
        <v>0.12000000000261934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1871.39</v>
      </c>
      <c r="D179" s="1">
        <f>'PR-RAS'!E183</f>
        <v>3075.58</v>
      </c>
      <c r="E179" s="1">
        <v>0</v>
      </c>
      <c r="F179" s="1">
        <v>0</v>
      </c>
      <c r="G179" s="2">
        <f t="shared" si="0"/>
        <v>1428.0138999999999</v>
      </c>
      <c r="H179" s="2">
        <f t="shared" si="1"/>
        <v>0.8100000000001728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23396.76</v>
      </c>
      <c r="D180" s="1">
        <f>'PR-RAS'!E184</f>
        <v>24458.49</v>
      </c>
      <c r="E180" s="1">
        <v>0</v>
      </c>
      <c r="F180" s="1">
        <v>0</v>
      </c>
      <c r="G180" s="2">
        <f t="shared" si="0"/>
        <v>12944.159460000001</v>
      </c>
      <c r="H180" s="2">
        <f t="shared" si="1"/>
        <v>0.73000000000320142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1404.98</v>
      </c>
      <c r="D181" s="1">
        <f>'PR-RAS'!E185</f>
        <v>1285.99</v>
      </c>
      <c r="E181" s="1">
        <v>0</v>
      </c>
      <c r="F181" s="1">
        <v>0</v>
      </c>
      <c r="G181" s="2">
        <f t="shared" si="0"/>
        <v>715.8528</v>
      </c>
      <c r="H181" s="2">
        <f t="shared" si="1"/>
        <v>2.9999999999972715E-2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232.26</v>
      </c>
      <c r="D182" s="1">
        <f>'PR-RAS'!E186</f>
        <v>230.53</v>
      </c>
      <c r="E182" s="1">
        <v>0</v>
      </c>
      <c r="F182" s="1">
        <v>0</v>
      </c>
      <c r="G182" s="2">
        <f t="shared" si="0"/>
        <v>125.49091999999999</v>
      </c>
      <c r="H182" s="2">
        <f t="shared" si="1"/>
        <v>0.72999999999998977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24.74</v>
      </c>
      <c r="D183" s="1">
        <f>'PR-RAS'!E187</f>
        <v>0</v>
      </c>
      <c r="E183" s="1">
        <v>0</v>
      </c>
      <c r="F183" s="1">
        <v>0</v>
      </c>
      <c r="G183" s="2">
        <f t="shared" si="0"/>
        <v>4.5026799999999998</v>
      </c>
      <c r="H183" s="2">
        <f t="shared" si="1"/>
        <v>0.26000000000000156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11567.150000000001</v>
      </c>
      <c r="D184" s="1">
        <f>'PR-RAS'!E188</f>
        <v>5535.37</v>
      </c>
      <c r="E184" s="1">
        <v>0</v>
      </c>
      <c r="F184" s="1">
        <v>0</v>
      </c>
      <c r="G184" s="2">
        <f t="shared" si="0"/>
        <v>4142.73387</v>
      </c>
      <c r="H184" s="2">
        <f t="shared" si="1"/>
        <v>0.52000000000134605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1564.8</v>
      </c>
      <c r="D186" s="1">
        <f>'PR-RAS'!E190</f>
        <v>1925</v>
      </c>
      <c r="E186" s="1">
        <v>0</v>
      </c>
      <c r="F186" s="1">
        <v>0</v>
      </c>
      <c r="G186" s="2">
        <f t="shared" si="0"/>
        <v>1001.7380000000001</v>
      </c>
      <c r="H186" s="2">
        <f t="shared" si="1"/>
        <v>0.20000000000004547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4330.0200000000004</v>
      </c>
      <c r="D189" s="1">
        <f>'PR-RAS'!E193</f>
        <v>389.75</v>
      </c>
      <c r="E189" s="1">
        <v>0</v>
      </c>
      <c r="F189" s="1">
        <v>0</v>
      </c>
      <c r="G189" s="2">
        <f t="shared" si="0"/>
        <v>960.58976000000007</v>
      </c>
      <c r="H189" s="2">
        <f t="shared" si="1"/>
        <v>0.27000000000043656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5193.92</v>
      </c>
      <c r="D190" s="1">
        <f>'PR-RAS'!E194</f>
        <v>1306.3599999999999</v>
      </c>
      <c r="E190" s="1">
        <v>0</v>
      </c>
      <c r="F190" s="1">
        <v>0</v>
      </c>
      <c r="G190" s="2">
        <f t="shared" si="0"/>
        <v>1475.4549599999998</v>
      </c>
      <c r="H190" s="2">
        <f t="shared" si="1"/>
        <v>0.4399999999998272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478.41</v>
      </c>
      <c r="D191" s="1">
        <f>'PR-RAS'!E195</f>
        <v>1914.26</v>
      </c>
      <c r="E191" s="1">
        <v>0</v>
      </c>
      <c r="F191" s="1">
        <v>0</v>
      </c>
      <c r="G191" s="2">
        <f t="shared" si="0"/>
        <v>818.31670000000008</v>
      </c>
      <c r="H191" s="2">
        <f t="shared" si="1"/>
        <v>0.67000000000001592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2022.25</v>
      </c>
      <c r="D192" s="1">
        <f>'PR-RAS'!E196</f>
        <v>1458.77</v>
      </c>
      <c r="E192" s="1">
        <v>0</v>
      </c>
      <c r="F192" s="1">
        <v>0</v>
      </c>
      <c r="G192" s="2">
        <f t="shared" si="0"/>
        <v>943.49989000000005</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2022.25</v>
      </c>
      <c r="D206" s="1">
        <f>'PR-RAS'!E210</f>
        <v>1458.77</v>
      </c>
      <c r="E206" s="1">
        <v>0</v>
      </c>
      <c r="F206" s="1">
        <v>0</v>
      </c>
      <c r="G206" s="2">
        <f t="shared" si="0"/>
        <v>1012.6569499999999</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2022.25</v>
      </c>
      <c r="D207" s="1">
        <f>'PR-RAS'!E211</f>
        <v>1458.77</v>
      </c>
      <c r="E207" s="1">
        <v>0</v>
      </c>
      <c r="F207" s="1">
        <v>0</v>
      </c>
      <c r="G207" s="2">
        <f t="shared" si="0"/>
        <v>1017.59674</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48058.02</v>
      </c>
      <c r="E248" s="1">
        <v>0</v>
      </c>
      <c r="F248" s="1">
        <v>0</v>
      </c>
      <c r="G248" s="2">
        <f t="shared" si="0"/>
        <v>23740.66188</v>
      </c>
      <c r="H248" s="2">
        <f t="shared" si="1"/>
        <v>1.9999999996798579E-2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48058.02</v>
      </c>
      <c r="E255" s="1">
        <v>0</v>
      </c>
      <c r="F255" s="1">
        <v>0</v>
      </c>
      <c r="G255" s="2">
        <f t="shared" si="0"/>
        <v>24413.474159999998</v>
      </c>
      <c r="H255" s="2">
        <f t="shared" si="1"/>
        <v>1.9999999996798579E-2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48058.02</v>
      </c>
      <c r="E257" s="1">
        <v>0</v>
      </c>
      <c r="F257" s="1">
        <v>0</v>
      </c>
      <c r="G257" s="2">
        <f t="shared" si="0"/>
        <v>24605.70624</v>
      </c>
      <c r="H257" s="2">
        <f t="shared" si="1"/>
        <v>1.9999999996798579E-2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1078.7</v>
      </c>
      <c r="E259" s="1">
        <v>0</v>
      </c>
      <c r="F259" s="1">
        <v>0</v>
      </c>
      <c r="G259" s="2">
        <f t="shared" si="0"/>
        <v>556.60919999999999</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1078.7</v>
      </c>
      <c r="E260" s="1">
        <v>0</v>
      </c>
      <c r="F260" s="1">
        <v>0</v>
      </c>
      <c r="G260" s="2">
        <f t="shared" si="0"/>
        <v>558.76660000000004</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1078.7</v>
      </c>
      <c r="E262" s="1">
        <v>0</v>
      </c>
      <c r="F262" s="1">
        <v>0</v>
      </c>
      <c r="G262" s="2">
        <f t="shared" si="0"/>
        <v>563.08140000000003</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1531666.6300000001</v>
      </c>
      <c r="D285" s="1">
        <f>'PR-RAS'!E289</f>
        <v>1850584.8399999999</v>
      </c>
      <c r="E285" s="1">
        <v>0</v>
      </c>
      <c r="F285" s="1">
        <v>0</v>
      </c>
      <c r="G285" s="2">
        <f t="shared" si="8"/>
        <v>1486125.5120399997</v>
      </c>
      <c r="H285" s="2">
        <f t="shared" si="9"/>
        <v>0.53000000002793968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52662.259999999776</v>
      </c>
      <c r="D286" s="1">
        <f>'PR-RAS'!E290</f>
        <v>91745.750000000233</v>
      </c>
      <c r="E286" s="1">
        <v>0</v>
      </c>
      <c r="F286" s="1">
        <v>0</v>
      </c>
      <c r="G286" s="2">
        <f t="shared" si="8"/>
        <v>67303.821600000068</v>
      </c>
      <c r="H286" s="2">
        <f t="shared" si="9"/>
        <v>0.50999999954365194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275811.12</v>
      </c>
      <c r="D288" s="1">
        <f>'PR-RAS'!E292</f>
        <v>279085.57</v>
      </c>
      <c r="E288" s="1">
        <v>0</v>
      </c>
      <c r="F288" s="1">
        <v>0</v>
      </c>
      <c r="G288" s="2">
        <f t="shared" si="8"/>
        <v>239352.90861999997</v>
      </c>
      <c r="H288" s="2">
        <f t="shared" si="9"/>
        <v>0.54999999998835847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11057.23</v>
      </c>
      <c r="D290" s="1">
        <f>'PR-RAS'!E294</f>
        <v>9922.83</v>
      </c>
      <c r="E290" s="1">
        <v>0</v>
      </c>
      <c r="F290" s="1">
        <v>0</v>
      </c>
      <c r="G290" s="2">
        <f t="shared" si="8"/>
        <v>8930.9352099999996</v>
      </c>
      <c r="H290" s="2">
        <f t="shared" si="9"/>
        <v>0.3999999999996362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11057.23</v>
      </c>
      <c r="D291" s="1">
        <f>'PR-RAS'!E295</f>
        <v>9922.83</v>
      </c>
      <c r="E291" s="1">
        <v>0</v>
      </c>
      <c r="F291" s="1">
        <v>0</v>
      </c>
      <c r="G291" s="2">
        <f t="shared" si="8"/>
        <v>8961.838099999999</v>
      </c>
      <c r="H291" s="2">
        <f t="shared" si="9"/>
        <v>0.3999999999996362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32886.840000000004</v>
      </c>
      <c r="D345" s="1">
        <f>'PR-RAS'!E350</f>
        <v>50458.159999999996</v>
      </c>
      <c r="E345" s="1">
        <v>0</v>
      </c>
      <c r="F345" s="1">
        <v>0</v>
      </c>
      <c r="G345" s="2">
        <f t="shared" si="8"/>
        <v>46028.287039999996</v>
      </c>
      <c r="H345" s="2">
        <f t="shared" si="9"/>
        <v>0.319999999992433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32886.840000000004</v>
      </c>
      <c r="D358" s="1">
        <f>'PR-RAS'!E363</f>
        <v>50458.159999999996</v>
      </c>
      <c r="E358" s="1">
        <v>0</v>
      </c>
      <c r="F358" s="1">
        <v>0</v>
      </c>
      <c r="G358" s="2">
        <f t="shared" si="8"/>
        <v>47767.72812</v>
      </c>
      <c r="H358" s="2">
        <f t="shared" si="9"/>
        <v>0.319999999992433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4388.9399999999996</v>
      </c>
      <c r="D364" s="1">
        <f>'PR-RAS'!E369</f>
        <v>22648.879999999997</v>
      </c>
      <c r="E364" s="1">
        <v>0</v>
      </c>
      <c r="F364" s="1">
        <v>0</v>
      </c>
      <c r="G364" s="2">
        <f t="shared" si="8"/>
        <v>18036.272099999998</v>
      </c>
      <c r="H364" s="2">
        <f t="shared" si="9"/>
        <v>0.18000000000301952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4388.9399999999996</v>
      </c>
      <c r="D365" s="1">
        <f>'PR-RAS'!E370</f>
        <v>12245.13</v>
      </c>
      <c r="E365" s="1">
        <v>0</v>
      </c>
      <c r="F365" s="1">
        <v>0</v>
      </c>
      <c r="G365" s="2">
        <f t="shared" si="8"/>
        <v>10512.028799999998</v>
      </c>
      <c r="H365" s="2">
        <f t="shared" si="9"/>
        <v>0.18999999999959982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10403.75</v>
      </c>
      <c r="E371" s="1">
        <v>0</v>
      </c>
      <c r="F371" s="1">
        <v>0</v>
      </c>
      <c r="G371" s="2">
        <f t="shared" si="8"/>
        <v>7698.7749999999996</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28497.9</v>
      </c>
      <c r="D378" s="1">
        <f>'PR-RAS'!E383</f>
        <v>27809.279999999999</v>
      </c>
      <c r="E378" s="1">
        <v>0</v>
      </c>
      <c r="F378" s="1">
        <v>0</v>
      </c>
      <c r="G378" s="2">
        <f t="shared" si="8"/>
        <v>31711.905419999996</v>
      </c>
      <c r="H378" s="2">
        <f t="shared" si="9"/>
        <v>0.37999999999738066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28497.9</v>
      </c>
      <c r="D379" s="1">
        <f>'PR-RAS'!E384</f>
        <v>27809.279999999999</v>
      </c>
      <c r="E379" s="1">
        <v>0</v>
      </c>
      <c r="F379" s="1">
        <v>0</v>
      </c>
      <c r="G379" s="2">
        <f t="shared" si="8"/>
        <v>31796.021879999997</v>
      </c>
      <c r="H379" s="2">
        <f t="shared" si="9"/>
        <v>0.37999999999738066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32886.840000000004</v>
      </c>
      <c r="D403" s="1">
        <f>'PR-RAS'!E408</f>
        <v>50458.159999999996</v>
      </c>
      <c r="E403" s="1">
        <v>0</v>
      </c>
      <c r="F403" s="1">
        <v>0</v>
      </c>
      <c r="G403" s="2">
        <f t="shared" si="8"/>
        <v>53788.870320000002</v>
      </c>
      <c r="H403" s="2">
        <f t="shared" si="9"/>
        <v>0.319999999992433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255875.65</v>
      </c>
      <c r="D405" s="1">
        <f>'PR-RAS'!E410</f>
        <v>331938.90999999997</v>
      </c>
      <c r="E405" s="1">
        <v>0</v>
      </c>
      <c r="F405" s="1">
        <v>0</v>
      </c>
      <c r="G405" s="2">
        <f t="shared" si="8"/>
        <v>371580.40188000002</v>
      </c>
      <c r="H405" s="2">
        <f t="shared" si="9"/>
        <v>0.44000000003143214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398.17</v>
      </c>
      <c r="D406" s="1">
        <f>'PR-RAS'!E411</f>
        <v>398.17</v>
      </c>
      <c r="E406" s="1">
        <v>0</v>
      </c>
      <c r="F406" s="1">
        <v>0</v>
      </c>
      <c r="G406" s="2">
        <f t="shared" si="8"/>
        <v>483.77655000000004</v>
      </c>
      <c r="H406" s="2">
        <f t="shared" si="9"/>
        <v>0.34000000000003183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1584328.89</v>
      </c>
      <c r="D407" s="1">
        <f>'PR-RAS'!E412</f>
        <v>1942330.59</v>
      </c>
      <c r="E407" s="1">
        <v>0</v>
      </c>
      <c r="F407" s="1">
        <v>0</v>
      </c>
      <c r="G407" s="2">
        <f t="shared" si="8"/>
        <v>2220409.9684200003</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1564553.4700000002</v>
      </c>
      <c r="D408" s="1">
        <f>'PR-RAS'!E413</f>
        <v>1901042.9999999998</v>
      </c>
      <c r="E408" s="1">
        <v>0</v>
      </c>
      <c r="F408" s="1">
        <v>0</v>
      </c>
      <c r="G408" s="2">
        <f t="shared" si="8"/>
        <v>2184222.2642899998</v>
      </c>
      <c r="H408" s="2">
        <f t="shared" si="9"/>
        <v>0.47000000043772161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19775.419999999693</v>
      </c>
      <c r="D409" s="1">
        <f>'PR-RAS'!E414</f>
        <v>41287.590000000317</v>
      </c>
      <c r="E409" s="1">
        <v>0</v>
      </c>
      <c r="F409" s="1">
        <v>0</v>
      </c>
      <c r="G409" s="2">
        <f t="shared" si="8"/>
        <v>41759.044800000127</v>
      </c>
      <c r="H409" s="2">
        <f t="shared" si="9"/>
        <v>0.82999999937601388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19935.47</v>
      </c>
      <c r="D411" s="1">
        <f>'PR-RAS'!E416</f>
        <v>0</v>
      </c>
      <c r="E411" s="1">
        <v>0</v>
      </c>
      <c r="F411" s="1">
        <v>0</v>
      </c>
      <c r="G411" s="2">
        <f t="shared" si="8"/>
        <v>8173.5427</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52853.339999999967</v>
      </c>
      <c r="E412" s="1">
        <v>0</v>
      </c>
      <c r="F412" s="1">
        <v>0</v>
      </c>
      <c r="G412" s="2">
        <f t="shared" si="8"/>
        <v>43445.445479999973</v>
      </c>
      <c r="H412" s="2">
        <f t="shared" si="9"/>
        <v>0.33999999996740371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11455.4</v>
      </c>
      <c r="D413" s="1">
        <f>'PR-RAS'!E418</f>
        <v>10321</v>
      </c>
      <c r="E413" s="1">
        <v>0</v>
      </c>
      <c r="F413" s="1">
        <v>0</v>
      </c>
      <c r="G413" s="2">
        <f t="shared" si="8"/>
        <v>13224.1288</v>
      </c>
      <c r="H413" s="2">
        <f t="shared" si="9"/>
        <v>0.3999999999996362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v>
      </c>
      <c r="D631" s="1">
        <f>'PR-RAS'!E637</f>
        <v>1</v>
      </c>
      <c r="E631" s="1">
        <v>0</v>
      </c>
      <c r="F631" s="1">
        <v>0</v>
      </c>
      <c r="G631" s="2">
        <f t="shared" si="10"/>
        <v>1.8900000000000001</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1584328.89</v>
      </c>
      <c r="D633" s="1">
        <f>'PR-RAS'!E639</f>
        <v>1942330.59</v>
      </c>
      <c r="E633" s="1">
        <v>0</v>
      </c>
      <c r="F633" s="1">
        <v>0</v>
      </c>
      <c r="G633" s="2">
        <f t="shared" si="10"/>
        <v>3456401.7242400004</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1564553.4700000002</v>
      </c>
      <c r="D634" s="1">
        <f>'PR-RAS'!E640</f>
        <v>1901042.9999999998</v>
      </c>
      <c r="E634" s="1">
        <v>0</v>
      </c>
      <c r="F634" s="1">
        <v>0</v>
      </c>
      <c r="G634" s="2">
        <f t="shared" si="10"/>
        <v>3397082.7845099997</v>
      </c>
      <c r="H634" s="2">
        <f t="shared" si="11"/>
        <v>0.47000000043772161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19775.419999999693</v>
      </c>
      <c r="D635" s="1">
        <f>'PR-RAS'!E641</f>
        <v>41287.590000000317</v>
      </c>
      <c r="E635" s="1">
        <v>0</v>
      </c>
      <c r="F635" s="1">
        <v>0</v>
      </c>
      <c r="G635" s="2">
        <f t="shared" si="10"/>
        <v>64890.280400000207</v>
      </c>
      <c r="H635" s="2">
        <f t="shared" si="11"/>
        <v>0.82999999937601388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19936.47</v>
      </c>
      <c r="D637" s="1">
        <f>'PR-RAS'!E643</f>
        <v>0</v>
      </c>
      <c r="E637" s="1">
        <v>0</v>
      </c>
      <c r="F637" s="1">
        <v>0</v>
      </c>
      <c r="G637" s="2">
        <f t="shared" si="10"/>
        <v>12679.594920000001</v>
      </c>
      <c r="H637" s="2">
        <f t="shared" si="11"/>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52852.339999999967</v>
      </c>
      <c r="E638" s="1">
        <v>0</v>
      </c>
      <c r="F638" s="1">
        <v>0</v>
      </c>
      <c r="G638" s="2">
        <f t="shared" si="10"/>
        <v>67333.881159999961</v>
      </c>
      <c r="H638" s="2">
        <f t="shared" si="11"/>
        <v>0.33999999996740371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39711.889999999694</v>
      </c>
      <c r="D639" s="1">
        <f>'PR-RAS'!E645</f>
        <v>0</v>
      </c>
      <c r="E639" s="1">
        <v>0</v>
      </c>
      <c r="F639" s="1">
        <v>0</v>
      </c>
      <c r="G639" s="2">
        <f t="shared" si="10"/>
        <v>25336.185819999806</v>
      </c>
      <c r="H639" s="2">
        <f t="shared" si="11"/>
        <v>0.1100000003061723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11564.749999999651</v>
      </c>
      <c r="E640" s="1">
        <v>0</v>
      </c>
      <c r="F640" s="1">
        <v>0</v>
      </c>
      <c r="G640" s="2">
        <f t="shared" si="10"/>
        <v>14779.750499999554</v>
      </c>
      <c r="H640" s="2">
        <f t="shared" si="11"/>
        <v>0.25000000034924597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110520.56</v>
      </c>
      <c r="D641" s="1">
        <f>'PR-RAS'!E647</f>
        <v>114742.29</v>
      </c>
      <c r="E641" s="1">
        <v>0</v>
      </c>
      <c r="F641" s="1">
        <v>0</v>
      </c>
      <c r="G641" s="2">
        <f t="shared" si="10"/>
        <v>217603.28960000002</v>
      </c>
      <c r="H641" s="2">
        <f t="shared" si="11"/>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9683.85</v>
      </c>
      <c r="D642" s="1">
        <f>'PR-RAS'!E649</f>
        <v>30085.4</v>
      </c>
      <c r="E642" s="1">
        <v>0</v>
      </c>
      <c r="F642" s="1">
        <v>0</v>
      </c>
      <c r="G642" s="2">
        <f t="shared" si="10"/>
        <v>44776.830650000004</v>
      </c>
      <c r="H642" s="2">
        <f t="shared" si="11"/>
        <v>0.55000000000109139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540324.65</v>
      </c>
      <c r="D643" s="1">
        <f>'PR-RAS'!E650</f>
        <v>758779.39</v>
      </c>
      <c r="E643" s="1">
        <v>0</v>
      </c>
      <c r="F643" s="1">
        <v>0</v>
      </c>
      <c r="G643" s="2">
        <f t="shared" si="10"/>
        <v>1321161.1620600002</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519923.1</v>
      </c>
      <c r="D644" s="1">
        <f>'PR-RAS'!E651</f>
        <v>744982.62</v>
      </c>
      <c r="E644" s="1">
        <v>0</v>
      </c>
      <c r="F644" s="1">
        <v>0</v>
      </c>
      <c r="G644" s="2">
        <f t="shared" si="10"/>
        <v>1292358.2026199999</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30085.400000000023</v>
      </c>
      <c r="D645" s="1">
        <f>'PR-RAS'!E652</f>
        <v>43882.170000000042</v>
      </c>
      <c r="E645" s="1">
        <v>0</v>
      </c>
      <c r="F645" s="1">
        <v>0</v>
      </c>
      <c r="G645" s="2">
        <f t="shared" si="10"/>
        <v>75895.232560000077</v>
      </c>
      <c r="H645" s="2">
        <f t="shared" si="11"/>
        <v>0.57000000006519258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62</v>
      </c>
      <c r="E647" s="1">
        <v>0</v>
      </c>
      <c r="F647" s="1">
        <v>0</v>
      </c>
      <c r="G647" s="2">
        <f t="shared" si="10"/>
        <v>120.15600000000001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88624.21</v>
      </c>
      <c r="E668" s="1">
        <v>0</v>
      </c>
      <c r="F668" s="1">
        <v>0</v>
      </c>
      <c r="G668" s="2">
        <f t="shared" si="10"/>
        <v>118224.69614000001</v>
      </c>
      <c r="H668" s="2">
        <f t="shared" si="11"/>
        <v>0.21000000000640284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1123282.44</v>
      </c>
      <c r="D669" s="1">
        <f>'PR-RAS'!E676</f>
        <v>1246658.6299999999</v>
      </c>
      <c r="E669" s="1">
        <v>0</v>
      </c>
      <c r="F669" s="1">
        <v>0</v>
      </c>
      <c r="G669" s="2">
        <f t="shared" si="10"/>
        <v>2415888.5995999998</v>
      </c>
      <c r="H669" s="2">
        <f t="shared" si="11"/>
        <v>0.81000000005587935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57119.519999999997</v>
      </c>
      <c r="D703" s="1">
        <f>'PR-RAS'!E710</f>
        <v>35717.39</v>
      </c>
      <c r="E703" s="1">
        <v>0</v>
      </c>
      <c r="F703" s="1">
        <v>0</v>
      </c>
      <c r="G703" s="2">
        <f t="shared" si="10"/>
        <v>90245.118599999987</v>
      </c>
      <c r="H703" s="2">
        <f t="shared" si="11"/>
        <v>0.87000000000261934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2013.04</v>
      </c>
      <c r="E709" s="1">
        <v>0</v>
      </c>
      <c r="F709" s="1">
        <v>0</v>
      </c>
      <c r="G709" s="2">
        <f t="shared" si="10"/>
        <v>2850.4646399999997</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3475.56</v>
      </c>
      <c r="D710" s="1">
        <f>'PR-RAS'!E717</f>
        <v>2962.51</v>
      </c>
      <c r="E710" s="1">
        <v>0</v>
      </c>
      <c r="F710" s="1">
        <v>0</v>
      </c>
      <c r="G710" s="2">
        <f t="shared" si="10"/>
        <v>6665.0112199999994</v>
      </c>
      <c r="H710" s="2">
        <f t="shared" si="11"/>
        <v>0.92999999999983629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33045.300000000003</v>
      </c>
      <c r="D711" s="1">
        <f>'PR-RAS'!E718</f>
        <v>33314.22</v>
      </c>
      <c r="E711" s="1">
        <v>0</v>
      </c>
      <c r="F711" s="1">
        <v>0</v>
      </c>
      <c r="G711" s="2">
        <f t="shared" si="10"/>
        <v>70768.3554</v>
      </c>
      <c r="H711" s="2">
        <f t="shared" si="11"/>
        <v>0.52000000000407454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1190.52</v>
      </c>
      <c r="D713" s="1">
        <f>'PR-RAS'!E720</f>
        <v>3075.58</v>
      </c>
      <c r="E713" s="1">
        <v>0</v>
      </c>
      <c r="F713" s="1">
        <v>0</v>
      </c>
      <c r="G713" s="2">
        <f t="shared" si="10"/>
        <v>5227.2761600000003</v>
      </c>
      <c r="H713" s="2">
        <f t="shared" si="11"/>
        <v>0.90000000000009095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23208.82</v>
      </c>
      <c r="D715" s="1">
        <f>'PR-RAS'!E722</f>
        <v>24156.41</v>
      </c>
      <c r="E715" s="1">
        <v>0</v>
      </c>
      <c r="F715" s="1">
        <v>0</v>
      </c>
      <c r="G715" s="2">
        <f t="shared" si="10"/>
        <v>51066.450959999995</v>
      </c>
      <c r="H715" s="2">
        <f t="shared" si="11"/>
        <v>0.59000000000014552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187.94</v>
      </c>
      <c r="D716" s="1">
        <f>'PR-RAS'!E723</f>
        <v>302.08</v>
      </c>
      <c r="E716" s="1">
        <v>0</v>
      </c>
      <c r="F716" s="1">
        <v>0</v>
      </c>
      <c r="G716" s="2">
        <f t="shared" si="10"/>
        <v>566.35149999999987</v>
      </c>
      <c r="H716" s="2">
        <f t="shared" si="11"/>
        <v>0.13999999999998636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230.53</v>
      </c>
      <c r="E717" s="1">
        <v>0</v>
      </c>
      <c r="F717" s="1">
        <v>0</v>
      </c>
      <c r="G717" s="2">
        <f t="shared" si="10"/>
        <v>330.11896000000002</v>
      </c>
      <c r="H717" s="2">
        <f t="shared" si="11"/>
        <v>0.46999999999999886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1564.8</v>
      </c>
      <c r="D719" s="1">
        <f>'PR-RAS'!E726</f>
        <v>0</v>
      </c>
      <c r="E719" s="1">
        <v>0</v>
      </c>
      <c r="F719" s="1">
        <v>0</v>
      </c>
      <c r="G719" s="2">
        <f t="shared" si="10"/>
        <v>1123.5264</v>
      </c>
      <c r="H719" s="2">
        <f t="shared" si="11"/>
        <v>0.20000000000004547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48058.02</v>
      </c>
      <c r="E821" s="1">
        <v>0</v>
      </c>
      <c r="F821" s="1">
        <v>0</v>
      </c>
      <c r="G821" s="2">
        <f t="shared" si="18"/>
        <v>78815.152799999996</v>
      </c>
      <c r="H821" s="2">
        <f t="shared" si="19"/>
        <v>1.9999999996798579E-2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879823.84999999986</v>
      </c>
      <c r="D984" s="6">
        <f>BILANCA!E6</f>
        <v>898335.21</v>
      </c>
      <c r="E984" s="6">
        <v>0</v>
      </c>
      <c r="F984" s="6">
        <v>0</v>
      </c>
      <c r="G984" s="7">
        <f t="shared" ref="G984:G1241" si="22">B984/1000*C984+B984/500*D984</f>
        <v>2676.4942699999997</v>
      </c>
      <c r="H984" s="7">
        <f t="shared" si="19"/>
        <v>0.36000000010244548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732539.59999999986</v>
      </c>
      <c r="D985" s="1">
        <f>BILANCA!E7</f>
        <v>731843.77</v>
      </c>
      <c r="E985" s="1">
        <v>0</v>
      </c>
      <c r="F985" s="1">
        <v>0</v>
      </c>
      <c r="G985" s="2">
        <f t="shared" si="22"/>
        <v>4392.4542799999999</v>
      </c>
      <c r="H985" s="2">
        <f t="shared" si="19"/>
        <v>0.63000000012107193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731988.1399999999</v>
      </c>
      <c r="D990" s="1">
        <f>BILANCA!E12</f>
        <v>731292.31</v>
      </c>
      <c r="E990" s="1">
        <v>0</v>
      </c>
      <c r="F990" s="1">
        <v>0</v>
      </c>
      <c r="G990" s="2">
        <f t="shared" si="22"/>
        <v>15362.009320000001</v>
      </c>
      <c r="H990" s="2">
        <f t="shared" si="19"/>
        <v>0.44999999995343387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642325.96</v>
      </c>
      <c r="D991" s="1">
        <f>BILANCA!E13</f>
        <v>608050.31000000006</v>
      </c>
      <c r="E991" s="1">
        <v>0</v>
      </c>
      <c r="F991" s="1">
        <v>0</v>
      </c>
      <c r="G991" s="2">
        <f t="shared" si="22"/>
        <v>14867.412640000002</v>
      </c>
      <c r="H991" s="2">
        <f t="shared" si="19"/>
        <v>0.35000000009313226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2742052.06</v>
      </c>
      <c r="D993" s="1">
        <f>BILANCA!E15</f>
        <v>2742052.06</v>
      </c>
      <c r="E993" s="1">
        <v>0</v>
      </c>
      <c r="F993" s="1">
        <v>0</v>
      </c>
      <c r="G993" s="2">
        <f t="shared" si="22"/>
        <v>82261.561799999996</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2099726.1</v>
      </c>
      <c r="D996" s="1">
        <f>BILANCA!E18</f>
        <v>2134001.75</v>
      </c>
      <c r="E996" s="1">
        <v>0</v>
      </c>
      <c r="F996" s="1">
        <v>0</v>
      </c>
      <c r="G996" s="2">
        <f t="shared" si="22"/>
        <v>82780.484800000006</v>
      </c>
      <c r="H996" s="2">
        <f t="shared" si="19"/>
        <v>0.35000000009313226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1400.7600000000093</v>
      </c>
      <c r="D997" s="1">
        <f>BILANCA!E19</f>
        <v>9155.609999999986</v>
      </c>
      <c r="E997" s="1">
        <v>0</v>
      </c>
      <c r="F997" s="1">
        <v>0</v>
      </c>
      <c r="G997" s="2">
        <f t="shared" si="22"/>
        <v>275.96771999999976</v>
      </c>
      <c r="H997" s="2">
        <f t="shared" si="19"/>
        <v>0.63000000000465661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202091.11</v>
      </c>
      <c r="D998" s="1">
        <f>BILANCA!E20</f>
        <v>214336.23</v>
      </c>
      <c r="E998" s="1">
        <v>0</v>
      </c>
      <c r="F998" s="1">
        <v>0</v>
      </c>
      <c r="G998" s="2">
        <f t="shared" si="22"/>
        <v>9461.4535500000002</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51960.98</v>
      </c>
      <c r="D999" s="1">
        <f>BILANCA!E21</f>
        <v>51960.97</v>
      </c>
      <c r="E999" s="1">
        <v>0</v>
      </c>
      <c r="F999" s="1">
        <v>0</v>
      </c>
      <c r="G999" s="2">
        <f t="shared" si="22"/>
        <v>2494.1267200000002</v>
      </c>
      <c r="H999" s="2">
        <f t="shared" si="19"/>
        <v>4.9999999995634425E-2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4482.25</v>
      </c>
      <c r="D1002" s="1">
        <f>BILANCA!E24</f>
        <v>4482.25</v>
      </c>
      <c r="E1002" s="1">
        <v>0</v>
      </c>
      <c r="F1002" s="1">
        <v>0</v>
      </c>
      <c r="G1002" s="2">
        <f t="shared" si="22"/>
        <v>255.48824999999999</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21045.71</v>
      </c>
      <c r="D1003" s="1">
        <f>BILANCA!E25</f>
        <v>23343.21</v>
      </c>
      <c r="E1003" s="1">
        <v>0</v>
      </c>
      <c r="F1003" s="1">
        <v>0</v>
      </c>
      <c r="G1003" s="2">
        <f t="shared" si="22"/>
        <v>1354.6425999999999</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41688.339999999997</v>
      </c>
      <c r="D1004" s="1">
        <f>BILANCA!E26</f>
        <v>49794.59</v>
      </c>
      <c r="E1004" s="1">
        <v>0</v>
      </c>
      <c r="F1004" s="1">
        <v>0</v>
      </c>
      <c r="G1004" s="2">
        <f t="shared" si="22"/>
        <v>2966.8279200000002</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319867.63</v>
      </c>
      <c r="D1006" s="1">
        <f>BILANCA!E28</f>
        <v>334761.64</v>
      </c>
      <c r="E1006" s="1">
        <v>0</v>
      </c>
      <c r="F1006" s="1">
        <v>0</v>
      </c>
      <c r="G1006" s="2">
        <f t="shared" si="22"/>
        <v>22755.99093</v>
      </c>
      <c r="H1006" s="2">
        <f t="shared" si="19"/>
        <v>0.72999999998137355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88261.419999999984</v>
      </c>
      <c r="D1013" s="1">
        <f>BILANCA!E35</f>
        <v>114086.38999999998</v>
      </c>
      <c r="E1013" s="1">
        <v>0</v>
      </c>
      <c r="F1013" s="1">
        <v>0</v>
      </c>
      <c r="G1013" s="2">
        <f t="shared" si="22"/>
        <v>9493.025999999998</v>
      </c>
      <c r="H1013" s="2">
        <f t="shared" si="19"/>
        <v>0.80999999996856786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144473.9</v>
      </c>
      <c r="D1014" s="1">
        <f>BILANCA!E36</f>
        <v>170298.87</v>
      </c>
      <c r="E1014" s="1">
        <v>0</v>
      </c>
      <c r="F1014" s="1">
        <v>0</v>
      </c>
      <c r="G1014" s="2">
        <f t="shared" si="22"/>
        <v>15037.22084</v>
      </c>
      <c r="H1014" s="2">
        <f t="shared" si="19"/>
        <v>0.23000000001047738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56212.480000000003</v>
      </c>
      <c r="D1018" s="1">
        <f>BILANCA!E40</f>
        <v>56212.480000000003</v>
      </c>
      <c r="E1018" s="1">
        <v>0</v>
      </c>
      <c r="F1018" s="1">
        <v>0</v>
      </c>
      <c r="G1018" s="2">
        <f t="shared" si="22"/>
        <v>5902.3104000000012</v>
      </c>
      <c r="H1018" s="2">
        <f t="shared" si="19"/>
        <v>0.96000000000640284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16227.38</v>
      </c>
      <c r="D1031" s="1">
        <f>BILANCA!E53</f>
        <v>16227.38</v>
      </c>
      <c r="E1031" s="1">
        <v>0</v>
      </c>
      <c r="F1031" s="1">
        <v>0</v>
      </c>
      <c r="G1031" s="2">
        <f t="shared" si="22"/>
        <v>2336.7427199999997</v>
      </c>
      <c r="H1031" s="2">
        <f t="shared" si="19"/>
        <v>0.75999999999839929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1614.55</v>
      </c>
      <c r="E1032" s="1">
        <v>0</v>
      </c>
      <c r="F1032" s="1">
        <v>0</v>
      </c>
      <c r="G1032" s="2">
        <f t="shared" si="22"/>
        <v>158.2259</v>
      </c>
      <c r="H1032" s="2">
        <f t="shared" si="19"/>
        <v>0.45000000000004547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16227.38</v>
      </c>
      <c r="D1033" s="1">
        <f>BILANCA!E55</f>
        <v>17841.93</v>
      </c>
      <c r="E1033" s="1">
        <v>0</v>
      </c>
      <c r="F1033" s="1">
        <v>0</v>
      </c>
      <c r="G1033" s="2">
        <f t="shared" si="22"/>
        <v>2595.5620000000004</v>
      </c>
      <c r="H1033" s="2">
        <f t="shared" si="19"/>
        <v>0.44999999999890861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551.46</v>
      </c>
      <c r="D1041" s="1">
        <f>BILANCA!E63</f>
        <v>551.46</v>
      </c>
      <c r="E1041" s="1">
        <v>0</v>
      </c>
      <c r="F1041" s="1">
        <v>0</v>
      </c>
      <c r="G1041" s="2">
        <f t="shared" si="22"/>
        <v>95.95404000000002</v>
      </c>
      <c r="H1041" s="2">
        <f t="shared" si="19"/>
        <v>0.92000000000007276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551.46</v>
      </c>
      <c r="D1042" s="1">
        <f>BILANCA!E64</f>
        <v>551.46</v>
      </c>
      <c r="E1042" s="1">
        <v>0</v>
      </c>
      <c r="F1042" s="1">
        <v>0</v>
      </c>
      <c r="G1042" s="2">
        <f t="shared" si="22"/>
        <v>97.60842000000001</v>
      </c>
      <c r="H1042" s="2">
        <f t="shared" si="19"/>
        <v>0.92000000000007276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147284.25</v>
      </c>
      <c r="D1046" s="1">
        <f>BILANCA!E68</f>
        <v>166491.44</v>
      </c>
      <c r="E1046" s="1">
        <v>0</v>
      </c>
      <c r="F1046" s="1">
        <v>0</v>
      </c>
      <c r="G1046" s="2">
        <f t="shared" si="22"/>
        <v>30256.829190000004</v>
      </c>
      <c r="H1046" s="2">
        <f t="shared" si="19"/>
        <v>0.69000000000232831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30085.399999999998</v>
      </c>
      <c r="D1047" s="1">
        <f>BILANCA!E69</f>
        <v>43882.17</v>
      </c>
      <c r="E1047" s="1">
        <v>0</v>
      </c>
      <c r="F1047" s="1">
        <v>0</v>
      </c>
      <c r="G1047" s="2">
        <f t="shared" si="22"/>
        <v>7542.3833599999998</v>
      </c>
      <c r="H1047" s="2">
        <f t="shared" si="19"/>
        <v>0.56999999999607098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30085.26</v>
      </c>
      <c r="D1048" s="1">
        <f>BILANCA!E70</f>
        <v>43882.03</v>
      </c>
      <c r="E1048" s="1">
        <v>0</v>
      </c>
      <c r="F1048" s="1">
        <v>0</v>
      </c>
      <c r="G1048" s="2">
        <f t="shared" si="22"/>
        <v>7660.2058000000006</v>
      </c>
      <c r="H1048" s="2">
        <f t="shared" si="19"/>
        <v>0.28999999999723514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30085.26</v>
      </c>
      <c r="D1050" s="1">
        <f>BILANCA!E72</f>
        <v>43882.03</v>
      </c>
      <c r="E1050" s="1">
        <v>0</v>
      </c>
      <c r="F1050" s="1">
        <v>0</v>
      </c>
      <c r="G1050" s="2">
        <f t="shared" si="22"/>
        <v>7895.9044400000002</v>
      </c>
      <c r="H1050" s="2">
        <f t="shared" si="19"/>
        <v>0.28999999999723514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0.14000000000000001</v>
      </c>
      <c r="D1054" s="1">
        <f>BILANCA!E76</f>
        <v>0.14000000000000001</v>
      </c>
      <c r="E1054" s="1">
        <v>0</v>
      </c>
      <c r="F1054" s="1">
        <v>0</v>
      </c>
      <c r="G1054" s="2">
        <f t="shared" si="22"/>
        <v>2.9820000000000003E-2</v>
      </c>
      <c r="H1054" s="2">
        <f t="shared" si="19"/>
        <v>0.28000000000000003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6678.29</v>
      </c>
      <c r="D1124" s="1">
        <f>BILANCA!E146</f>
        <v>7866.98</v>
      </c>
      <c r="E1124" s="1">
        <v>0</v>
      </c>
      <c r="F1124" s="1">
        <v>0</v>
      </c>
      <c r="G1124" s="2">
        <f t="shared" si="22"/>
        <v>3160.1272499999995</v>
      </c>
      <c r="H1124" s="2">
        <f t="shared" si="23"/>
        <v>0.31000000000040018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6678.29</v>
      </c>
      <c r="D1138" s="1">
        <f>BILANCA!E160</f>
        <v>7866.98</v>
      </c>
      <c r="E1138" s="1">
        <v>0</v>
      </c>
      <c r="F1138" s="1">
        <v>0</v>
      </c>
      <c r="G1138" s="2">
        <f t="shared" si="22"/>
        <v>3473.8987499999994</v>
      </c>
      <c r="H1138" s="2">
        <f t="shared" si="23"/>
        <v>0.31000000000040018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110520.56</v>
      </c>
      <c r="D1148" s="1">
        <f>BILANCA!E170</f>
        <v>114742.29</v>
      </c>
      <c r="E1148" s="1">
        <v>0</v>
      </c>
      <c r="F1148" s="1">
        <v>0</v>
      </c>
      <c r="G1148" s="2">
        <f t="shared" si="22"/>
        <v>56100.848100000003</v>
      </c>
      <c r="H1148" s="2">
        <f t="shared" si="23"/>
        <v>0.72999999999592546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110520.56</v>
      </c>
      <c r="D1151" s="1">
        <f>BILANCA!E173</f>
        <v>114742.29</v>
      </c>
      <c r="E1151" s="1">
        <v>0</v>
      </c>
      <c r="F1151" s="1">
        <v>0</v>
      </c>
      <c r="G1151" s="2">
        <f t="shared" si="22"/>
        <v>57120.863519999999</v>
      </c>
      <c r="H1151" s="2">
        <f t="shared" si="23"/>
        <v>0.72999999999592546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879823.84999999963</v>
      </c>
      <c r="D1152" s="1">
        <f>BILANCA!E175</f>
        <v>898335.21</v>
      </c>
      <c r="E1152" s="1">
        <v>0</v>
      </c>
      <c r="F1152" s="1">
        <v>0</v>
      </c>
      <c r="G1152" s="2">
        <f t="shared" si="22"/>
        <v>452327.53162999998</v>
      </c>
      <c r="H1152" s="2">
        <f t="shared" si="23"/>
        <v>0.36000000033527613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151850.22</v>
      </c>
      <c r="D1153" s="1">
        <f>BILANCA!E176</f>
        <v>121039.93999999999</v>
      </c>
      <c r="E1153" s="1">
        <v>0</v>
      </c>
      <c r="F1153" s="1">
        <v>0</v>
      </c>
      <c r="G1153" s="2">
        <f t="shared" si="22"/>
        <v>66968.116999999998</v>
      </c>
      <c r="H1153" s="2">
        <f t="shared" si="23"/>
        <v>0.28000000001338776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151835.01</v>
      </c>
      <c r="D1154" s="1">
        <f>BILANCA!E177</f>
        <v>121024.72999999998</v>
      </c>
      <c r="E1154" s="1">
        <v>0</v>
      </c>
      <c r="F1154" s="1">
        <v>0</v>
      </c>
      <c r="G1154" s="2">
        <f t="shared" si="22"/>
        <v>67354.24437</v>
      </c>
      <c r="H1154" s="2">
        <f t="shared" si="23"/>
        <v>0.28000000002793968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107667.48</v>
      </c>
      <c r="D1155" s="1">
        <f>BILANCA!E178</f>
        <v>116507.41999999998</v>
      </c>
      <c r="E1155" s="1">
        <v>0</v>
      </c>
      <c r="F1155" s="1">
        <v>0</v>
      </c>
      <c r="G1155" s="2">
        <f t="shared" si="22"/>
        <v>58597.359039999988</v>
      </c>
      <c r="H1155" s="2">
        <f t="shared" si="23"/>
        <v>0.89999999997962732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44167.53</v>
      </c>
      <c r="D1156" s="1">
        <f>BILANCA!E179</f>
        <v>898</v>
      </c>
      <c r="E1156" s="1">
        <v>0</v>
      </c>
      <c r="F1156" s="1">
        <v>0</v>
      </c>
      <c r="G1156" s="2">
        <f t="shared" si="22"/>
        <v>7951.6906899999985</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1.66</v>
      </c>
      <c r="E1157" s="1">
        <v>0</v>
      </c>
      <c r="F1157" s="1">
        <v>0</v>
      </c>
      <c r="G1157" s="2">
        <f t="shared" si="22"/>
        <v>0.57767999999999997</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1.66</v>
      </c>
      <c r="E1160" s="1">
        <v>0</v>
      </c>
      <c r="F1160" s="1">
        <v>0</v>
      </c>
      <c r="G1160" s="2">
        <f t="shared" si="22"/>
        <v>0.58763999999999994</v>
      </c>
      <c r="H1160" s="2">
        <f t="shared" si="23"/>
        <v>0.34000000000000008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3617.6499999999996</v>
      </c>
      <c r="E1165" s="1">
        <v>0</v>
      </c>
      <c r="F1165" s="1">
        <v>0</v>
      </c>
      <c r="G1165" s="2">
        <f t="shared" si="22"/>
        <v>1316.8245999999999</v>
      </c>
      <c r="H1165" s="2">
        <f t="shared" si="23"/>
        <v>0.3500000000003638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15.21</v>
      </c>
      <c r="D1166" s="1">
        <f>BILANCA!E189</f>
        <v>15.21</v>
      </c>
      <c r="E1166" s="1">
        <v>0</v>
      </c>
      <c r="F1166" s="1">
        <v>0</v>
      </c>
      <c r="G1166" s="2">
        <f t="shared" si="22"/>
        <v>8.3502900000000011</v>
      </c>
      <c r="H1166" s="2">
        <f t="shared" si="23"/>
        <v>0.42000000000000171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727973.62999999966</v>
      </c>
      <c r="D1214" s="1">
        <f>BILANCA!E237</f>
        <v>777295.27</v>
      </c>
      <c r="E1214" s="1">
        <v>0</v>
      </c>
      <c r="F1214" s="1">
        <v>0</v>
      </c>
      <c r="G1214" s="2">
        <f t="shared" si="22"/>
        <v>527272.32326999994</v>
      </c>
      <c r="H1214" s="2">
        <f t="shared" si="23"/>
        <v>0.6400000003632158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442879.94</v>
      </c>
      <c r="D1215" s="1">
        <f>BILANCA!E238</f>
        <v>778351.02</v>
      </c>
      <c r="E1215" s="1">
        <v>0</v>
      </c>
      <c r="F1215" s="1">
        <v>0</v>
      </c>
      <c r="G1215" s="2">
        <f t="shared" si="22"/>
        <v>463903.01936000003</v>
      </c>
      <c r="H1215" s="2">
        <f t="shared" si="23"/>
        <v>8.0000000016298145E-2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442879.94</v>
      </c>
      <c r="D1216" s="1">
        <f>BILANCA!E239</f>
        <v>778351.02</v>
      </c>
      <c r="E1216" s="1">
        <v>0</v>
      </c>
      <c r="F1216" s="1">
        <v>0</v>
      </c>
      <c r="G1216" s="2">
        <f t="shared" si="22"/>
        <v>465902.60133999999</v>
      </c>
      <c r="H1216" s="2">
        <f t="shared" si="23"/>
        <v>8.0000000016298145E-2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442879.94</v>
      </c>
      <c r="D1217" s="1">
        <f>BILANCA!E240</f>
        <v>778351.02</v>
      </c>
      <c r="E1217" s="1">
        <v>0</v>
      </c>
      <c r="F1217" s="1">
        <v>0</v>
      </c>
      <c r="G1217" s="2">
        <f t="shared" si="22"/>
        <v>467902.18332000001</v>
      </c>
      <c r="H1217" s="2">
        <f t="shared" si="23"/>
        <v>8.0000000016298145E-2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39711.889999999694</v>
      </c>
      <c r="D1222" s="1">
        <f>BILANCA!E245</f>
        <v>-11564.75</v>
      </c>
      <c r="E1222" s="1">
        <v>0</v>
      </c>
      <c r="F1222" s="1">
        <v>0</v>
      </c>
      <c r="G1222" s="2">
        <f t="shared" si="22"/>
        <v>3963.1912099999272</v>
      </c>
      <c r="H1222" s="2">
        <f t="shared" si="23"/>
        <v>0.3600000003061723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39711.889999999694</v>
      </c>
      <c r="D1223" s="1">
        <f>BILANCA!E246</f>
        <v>278897.57</v>
      </c>
      <c r="E1223" s="1">
        <v>0</v>
      </c>
      <c r="F1223" s="1">
        <v>0</v>
      </c>
      <c r="G1223" s="2">
        <f t="shared" si="22"/>
        <v>143401.68719999993</v>
      </c>
      <c r="H1223" s="2">
        <f t="shared" si="23"/>
        <v>0.54000000029918738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39711.889999999694</v>
      </c>
      <c r="D1224" s="1">
        <f>BILANCA!E247</f>
        <v>278897.57</v>
      </c>
      <c r="E1224" s="1">
        <v>0</v>
      </c>
      <c r="F1224" s="1">
        <v>0</v>
      </c>
      <c r="G1224" s="2">
        <f t="shared" si="22"/>
        <v>143999.19422999991</v>
      </c>
      <c r="H1224" s="2">
        <f t="shared" si="23"/>
        <v>0.54000000029918738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290462.32</v>
      </c>
      <c r="E1227" s="1">
        <v>0</v>
      </c>
      <c r="F1227" s="1">
        <v>0</v>
      </c>
      <c r="G1227" s="2">
        <f t="shared" si="22"/>
        <v>141745.61215999999</v>
      </c>
      <c r="H1227" s="2">
        <f t="shared" si="23"/>
        <v>0.32000000000698492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290462.32</v>
      </c>
      <c r="E1229" s="1">
        <v>0</v>
      </c>
      <c r="F1229" s="1">
        <v>0</v>
      </c>
      <c r="G1229" s="2">
        <f t="shared" si="22"/>
        <v>142907.46144000001</v>
      </c>
      <c r="H1229" s="2">
        <f t="shared" si="23"/>
        <v>0.32000000000698492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245381.8</v>
      </c>
      <c r="D1232" s="1">
        <f>BILANCA!E255</f>
        <v>9922.83</v>
      </c>
      <c r="E1232" s="1">
        <v>0</v>
      </c>
      <c r="F1232" s="1">
        <v>0</v>
      </c>
      <c r="G1232" s="2">
        <f t="shared" si="22"/>
        <v>66041.637539999996</v>
      </c>
      <c r="H1232" s="2">
        <f t="shared" si="23"/>
        <v>0.37000000001171429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586.17000000000007</v>
      </c>
      <c r="E1233" s="1">
        <v>0</v>
      </c>
      <c r="F1233" s="1">
        <v>0</v>
      </c>
      <c r="G1233" s="2">
        <f t="shared" si="22"/>
        <v>293.08500000000004</v>
      </c>
      <c r="H1233" s="2">
        <f t="shared" si="23"/>
        <v>0.17000000000007276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63167.62</v>
      </c>
      <c r="D1236" s="1">
        <f>BILANCA!E259</f>
        <v>63167.62</v>
      </c>
      <c r="E1236" s="1">
        <v>0</v>
      </c>
      <c r="F1236" s="1">
        <v>0</v>
      </c>
      <c r="G1236" s="2">
        <f t="shared" si="22"/>
        <v>47944.223580000005</v>
      </c>
      <c r="H1236" s="2">
        <f t="shared" si="23"/>
        <v>0.75999999999476131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63167.62</v>
      </c>
      <c r="D1237" s="1">
        <f>BILANCA!E260</f>
        <v>63167.62</v>
      </c>
      <c r="E1237" s="1">
        <v>0</v>
      </c>
      <c r="F1237" s="1">
        <v>0</v>
      </c>
      <c r="G1237" s="2">
        <f t="shared" si="22"/>
        <v>48133.726440000006</v>
      </c>
      <c r="H1237" s="2">
        <f t="shared" si="23"/>
        <v>0.75999999999476131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6678.29</v>
      </c>
      <c r="D1240" s="1">
        <f>BILANCA!E264</f>
        <v>7866.98</v>
      </c>
      <c r="E1240" s="1">
        <v>0</v>
      </c>
      <c r="F1240" s="1">
        <v>0</v>
      </c>
      <c r="G1240" s="2">
        <f t="shared" si="22"/>
        <v>5759.9482499999995</v>
      </c>
      <c r="H1240" s="2">
        <f t="shared" si="23"/>
        <v>0.31000000000040018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151835.01</v>
      </c>
      <c r="D1264" s="1">
        <f>BILANCA!E288</f>
        <v>121024.72999999998</v>
      </c>
      <c r="E1264" s="1">
        <v>0</v>
      </c>
      <c r="F1264" s="1">
        <v>0</v>
      </c>
      <c r="G1264" s="2">
        <f t="shared" si="24"/>
        <v>110681.53607</v>
      </c>
      <c r="H1264" s="2">
        <f t="shared" si="23"/>
        <v>0.28000000002793968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15.21</v>
      </c>
      <c r="D1265" s="1">
        <f>BILANCA!E289</f>
        <v>15.21</v>
      </c>
      <c r="E1265" s="1">
        <v>0</v>
      </c>
      <c r="F1265" s="1">
        <v>0</v>
      </c>
      <c r="G1265" s="2">
        <f t="shared" si="24"/>
        <v>12.867660000000001</v>
      </c>
      <c r="H1265" s="2">
        <f t="shared" si="23"/>
        <v>0.42000000000000171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1917.83</v>
      </c>
      <c r="E1274" s="1">
        <v>0</v>
      </c>
      <c r="F1274" s="1">
        <v>0</v>
      </c>
      <c r="G1274" s="2">
        <f t="shared" si="24"/>
        <v>1116.17706</v>
      </c>
      <c r="H1274" s="2">
        <f t="shared" si="23"/>
        <v>0.17000000000007276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1699.82</v>
      </c>
      <c r="E1278" s="1">
        <v>0</v>
      </c>
      <c r="F1278" s="1">
        <v>0</v>
      </c>
      <c r="G1278" s="2">
        <f t="shared" si="24"/>
        <v>1002.8937999999999</v>
      </c>
      <c r="H1278" s="2">
        <f t="shared" si="23"/>
        <v>0.18000000000006366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1564553.47</v>
      </c>
      <c r="D1408" s="1">
        <f>'RAS-funkcijski'!E114</f>
        <v>1901043</v>
      </c>
      <c r="E1408" s="1">
        <v>0</v>
      </c>
      <c r="F1408" s="1">
        <v>0</v>
      </c>
      <c r="G1408" s="2">
        <f t="shared" si="24"/>
        <v>590330.34169999999</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1472467.13</v>
      </c>
      <c r="D1409" s="1">
        <f>'RAS-funkcijski'!E115</f>
        <v>1901043</v>
      </c>
      <c r="E1409" s="1">
        <v>0</v>
      </c>
      <c r="F1409" s="1">
        <v>0</v>
      </c>
      <c r="G1409" s="2">
        <f t="shared" si="24"/>
        <v>585475.39743000001</v>
      </c>
      <c r="H1409" s="2">
        <f t="shared" si="27"/>
        <v>0.12999999988824129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1472467.13</v>
      </c>
      <c r="D1411" s="1">
        <f>'RAS-funkcijski'!E117</f>
        <v>1901043</v>
      </c>
      <c r="E1411" s="1">
        <v>0</v>
      </c>
      <c r="F1411" s="1">
        <v>0</v>
      </c>
      <c r="G1411" s="2">
        <f t="shared" si="24"/>
        <v>596024.50368999992</v>
      </c>
      <c r="H1411" s="2">
        <f t="shared" si="27"/>
        <v>0.12999999988824129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92086.34</v>
      </c>
      <c r="D1420" s="1">
        <f>'RAS-funkcijski'!E126</f>
        <v>0</v>
      </c>
      <c r="E1420" s="1">
        <v>0</v>
      </c>
      <c r="F1420" s="1">
        <v>0</v>
      </c>
      <c r="G1420" s="2">
        <f t="shared" si="24"/>
        <v>11234.53348</v>
      </c>
      <c r="H1420" s="2">
        <f t="shared" si="27"/>
        <v>0.33999999999650754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1564553.47</v>
      </c>
      <c r="D1435" s="13">
        <f>'RAS-funkcijski'!E141</f>
        <v>1901043</v>
      </c>
      <c r="E1435" s="13">
        <v>0</v>
      </c>
      <c r="F1435" s="13">
        <v>0</v>
      </c>
      <c r="G1435" s="14">
        <f t="shared" si="24"/>
        <v>735229.60739000002</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31233.312510915115</v>
      </c>
      <c r="D1436" s="6">
        <f>'P-VRIO'!E5</f>
        <v>0</v>
      </c>
      <c r="E1436" s="6">
        <v>0</v>
      </c>
      <c r="F1436" s="6">
        <v>0</v>
      </c>
      <c r="G1436" s="7">
        <f t="shared" si="24"/>
        <v>31.233312510915116</v>
      </c>
      <c r="H1436" s="7">
        <f t="shared" si="27"/>
        <v>0.31251091511512641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31233.312510915115</v>
      </c>
      <c r="D1437" s="1">
        <f>'P-VRIO'!E6</f>
        <v>0</v>
      </c>
      <c r="E1437" s="1">
        <v>0</v>
      </c>
      <c r="F1437" s="1">
        <v>0</v>
      </c>
      <c r="G1437" s="2">
        <f t="shared" si="24"/>
        <v>62.466625021830232</v>
      </c>
      <c r="H1437" s="2">
        <f t="shared" si="27"/>
        <v>0.31251091511512641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17436.542510915115</v>
      </c>
      <c r="D1438" s="1">
        <f>'P-VRIO'!E7</f>
        <v>0</v>
      </c>
      <c r="E1438" s="1">
        <v>0</v>
      </c>
      <c r="F1438" s="1">
        <v>0</v>
      </c>
      <c r="G1438" s="2">
        <f t="shared" si="24"/>
        <v>52.309627532745345</v>
      </c>
      <c r="H1438" s="2">
        <f t="shared" si="27"/>
        <v>0.45748908488531015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17436.542510915115</v>
      </c>
      <c r="D1440" s="1">
        <f>'P-VRIO'!E9</f>
        <v>0</v>
      </c>
      <c r="E1440" s="1">
        <v>0</v>
      </c>
      <c r="F1440" s="1">
        <v>0</v>
      </c>
      <c r="G1440" s="2">
        <f t="shared" si="24"/>
        <v>87.182712554575573</v>
      </c>
      <c r="H1440" s="2">
        <f t="shared" si="27"/>
        <v>0.45748908488531015</v>
      </c>
      <c r="I1440" s="10">
        <f t="shared" si="28"/>
        <v>39.885139384411822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13796.77</v>
      </c>
      <c r="D1445" s="1">
        <f>'P-VRIO'!E14</f>
        <v>0</v>
      </c>
      <c r="E1445" s="1">
        <v>0</v>
      </c>
      <c r="F1445" s="1">
        <v>0</v>
      </c>
      <c r="G1445" s="2">
        <f t="shared" si="24"/>
        <v>137.96770000000001</v>
      </c>
      <c r="H1445" s="2">
        <f t="shared" si="27"/>
        <v>0.22999999999956344</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13796.77</v>
      </c>
      <c r="D1446" s="1">
        <f>'P-VRIO'!E15</f>
        <v>0</v>
      </c>
      <c r="E1446" s="1">
        <v>0</v>
      </c>
      <c r="F1446" s="1">
        <v>0</v>
      </c>
      <c r="G1446" s="2">
        <f t="shared" si="24"/>
        <v>151.76446999999999</v>
      </c>
      <c r="H1446" s="2">
        <f t="shared" si="27"/>
        <v>0.22999999999956344</v>
      </c>
      <c r="I1446" s="10">
        <f t="shared" ref="I1446:I1452" si="29">G1446*H1446</f>
        <v>34.905828099933743</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151850.22</v>
      </c>
      <c r="D1480" s="6"/>
      <c r="E1480" s="6">
        <v>0</v>
      </c>
      <c r="F1480" s="6">
        <v>0</v>
      </c>
      <c r="G1480" s="7">
        <f t="shared" ref="G1480:G1580" si="34">B1480/1000*C1480</f>
        <v>151.85022000000001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1911426.8599999999</v>
      </c>
      <c r="D1481" s="1">
        <v>0</v>
      </c>
      <c r="E1481" s="1">
        <v>0</v>
      </c>
      <c r="F1481" s="1">
        <v>0</v>
      </c>
      <c r="G1481" s="2">
        <f t="shared" si="34"/>
        <v>3822.8537199999996</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1860968.7</v>
      </c>
      <c r="D1483" s="1">
        <v>0</v>
      </c>
      <c r="E1483" s="1">
        <v>0</v>
      </c>
      <c r="F1483" s="1">
        <v>0</v>
      </c>
      <c r="G1483" s="2">
        <f t="shared" si="34"/>
        <v>7443.8747999999996</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1430700.87</v>
      </c>
      <c r="D1484" s="1">
        <v>0</v>
      </c>
      <c r="E1484" s="1">
        <v>0</v>
      </c>
      <c r="F1484" s="1">
        <v>0</v>
      </c>
      <c r="G1484" s="2">
        <f t="shared" si="34"/>
        <v>7153.5043500000011</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380826.7</v>
      </c>
      <c r="D1485" s="1">
        <v>0</v>
      </c>
      <c r="E1485" s="1">
        <v>0</v>
      </c>
      <c r="F1485" s="1">
        <v>0</v>
      </c>
      <c r="G1485" s="2">
        <f t="shared" si="34"/>
        <v>2284.9602</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174.23</v>
      </c>
      <c r="D1486" s="1">
        <v>0</v>
      </c>
      <c r="E1486" s="1">
        <v>0</v>
      </c>
      <c r="F1486" s="1">
        <v>0</v>
      </c>
      <c r="G1486" s="2">
        <f t="shared" si="34"/>
        <v>1.2196099999999999</v>
      </c>
      <c r="H1486" s="2">
        <f t="shared" si="35"/>
        <v>0.22999999999998977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48058.02</v>
      </c>
      <c r="D1489" s="1">
        <v>0</v>
      </c>
      <c r="E1489" s="1">
        <v>0</v>
      </c>
      <c r="F1489" s="1">
        <v>0</v>
      </c>
      <c r="G1489" s="2">
        <f t="shared" si="34"/>
        <v>480.58019999999999</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1208.8800000000001</v>
      </c>
      <c r="D1491" s="1">
        <v>0</v>
      </c>
      <c r="E1491" s="1">
        <v>0</v>
      </c>
      <c r="F1491" s="1">
        <v>0</v>
      </c>
      <c r="G1491" s="2">
        <f t="shared" si="34"/>
        <v>14.506560000000002</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50458.16</v>
      </c>
      <c r="D1492" s="1">
        <v>0</v>
      </c>
      <c r="E1492" s="1">
        <v>0</v>
      </c>
      <c r="F1492" s="1">
        <v>0</v>
      </c>
      <c r="G1492" s="2">
        <f t="shared" si="34"/>
        <v>655.95608000000004</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1942237.1399999997</v>
      </c>
      <c r="D1499" s="1">
        <v>0</v>
      </c>
      <c r="E1499" s="1">
        <v>0</v>
      </c>
      <c r="F1499" s="1">
        <v>0</v>
      </c>
      <c r="G1499" s="2">
        <f t="shared" si="34"/>
        <v>38844.742799999993</v>
      </c>
      <c r="H1499" s="2">
        <f t="shared" si="35"/>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1891778.9799999997</v>
      </c>
      <c r="D1501" s="1">
        <v>0</v>
      </c>
      <c r="E1501" s="1">
        <v>0</v>
      </c>
      <c r="F1501" s="1">
        <v>0</v>
      </c>
      <c r="G1501" s="2">
        <f t="shared" si="34"/>
        <v>41619.137559999996</v>
      </c>
      <c r="H1501" s="2">
        <f t="shared" si="35"/>
        <v>2.0000000251457095E-2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1422237.15</v>
      </c>
      <c r="D1502" s="1">
        <v>0</v>
      </c>
      <c r="E1502" s="1">
        <v>0</v>
      </c>
      <c r="F1502" s="1">
        <v>0</v>
      </c>
      <c r="G1502" s="2">
        <f t="shared" si="34"/>
        <v>32711.454449999997</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420175.79</v>
      </c>
      <c r="D1503" s="1">
        <v>0</v>
      </c>
      <c r="E1503" s="1">
        <v>0</v>
      </c>
      <c r="F1503" s="1">
        <v>0</v>
      </c>
      <c r="G1503" s="2">
        <f t="shared" si="34"/>
        <v>10084.21896</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99.14</v>
      </c>
      <c r="D1504" s="1">
        <v>0</v>
      </c>
      <c r="E1504" s="1">
        <v>0</v>
      </c>
      <c r="F1504" s="1">
        <v>0</v>
      </c>
      <c r="G1504" s="2">
        <f t="shared" si="34"/>
        <v>2.4785000000000004</v>
      </c>
      <c r="H1504" s="2">
        <f t="shared" si="35"/>
        <v>0.14000000000000057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48058.02</v>
      </c>
      <c r="D1507" s="1">
        <v>0</v>
      </c>
      <c r="E1507" s="1">
        <v>0</v>
      </c>
      <c r="F1507" s="1">
        <v>0</v>
      </c>
      <c r="G1507" s="2">
        <f t="shared" si="34"/>
        <v>1345.62456</v>
      </c>
      <c r="H1507" s="2">
        <f t="shared" si="35"/>
        <v>1.9999999996798579E-2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1208.8800000000001</v>
      </c>
      <c r="D1509" s="1">
        <v>0</v>
      </c>
      <c r="E1509" s="1">
        <v>0</v>
      </c>
      <c r="F1509" s="1">
        <v>0</v>
      </c>
      <c r="G1509" s="2">
        <f t="shared" si="34"/>
        <v>36.266400000000004</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50458.16</v>
      </c>
      <c r="D1510" s="1">
        <v>0</v>
      </c>
      <c r="E1510" s="1">
        <v>0</v>
      </c>
      <c r="F1510" s="1">
        <v>0</v>
      </c>
      <c r="G1510" s="2">
        <f t="shared" si="34"/>
        <v>1564.2029600000001</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121039.94000000018</v>
      </c>
      <c r="D1517" s="1">
        <v>0</v>
      </c>
      <c r="E1517" s="1">
        <v>0</v>
      </c>
      <c r="F1517" s="1">
        <v>0</v>
      </c>
      <c r="G1517" s="2">
        <f t="shared" si="34"/>
        <v>4599.5177200000062</v>
      </c>
      <c r="H1517" s="2">
        <f t="shared" si="35"/>
        <v>5.9999999823048711E-2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121039.94000000018</v>
      </c>
      <c r="D1576" s="1">
        <v>0</v>
      </c>
      <c r="E1576" s="1">
        <v>0</v>
      </c>
      <c r="F1576" s="1">
        <v>0</v>
      </c>
      <c r="G1576" s="2">
        <f t="shared" si="34"/>
        <v>11740.874180000017</v>
      </c>
      <c r="H1576" s="2">
        <f t="shared" si="35"/>
        <v>5.9999999823048711E-2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121039.94000000018</v>
      </c>
      <c r="D1578" s="1">
        <v>0</v>
      </c>
      <c r="E1578" s="1">
        <v>0</v>
      </c>
      <c r="F1578" s="1">
        <v>0</v>
      </c>
      <c r="G1578" s="2">
        <f t="shared" si="34"/>
        <v>11982.954060000018</v>
      </c>
      <c r="H1578" s="2">
        <f t="shared" si="35"/>
        <v>5.9999999823048711E-2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15091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1584328.89</v>
      </c>
      <c r="I16" s="170">
        <f>'PR-RAS'!E6</f>
        <v>1942330.59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1531666.6300000001</v>
      </c>
      <c r="I17" s="170">
        <f>'PR-RAS'!E151</f>
        <v>1850584.8399999999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39711.889999999694</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11564.749999999651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732539.59999999986</v>
      </c>
      <c r="I20" s="173">
        <f>BILANCA!E7</f>
        <v>731843.77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147284.25</v>
      </c>
      <c r="I21" s="175">
        <f>BILANCA!E68</f>
        <v>166491.44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151850.22</v>
      </c>
      <c r="I22" s="175">
        <f>BILANCA!E176</f>
        <v>121039.93999999999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727973.62999999966</v>
      </c>
      <c r="I23" s="177">
        <f>BILANCA!E237</f>
        <v>777295.27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1564553.47</v>
      </c>
      <c r="I27" s="175">
        <f>'RAS-funkcijski'!E114</f>
        <v>1901043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1564553.47</v>
      </c>
      <c r="I28" s="179">
        <f>'RAS-funkcijski'!E141</f>
        <v>1901043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31233.312510915115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151850.22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121039.94000000018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121039.94000000018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37" zoomScaleNormal="100" workbookViewId="0">
      <selection activeCell="E135" sqref="E135: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1584328.89</v>
      </c>
      <c r="E6" s="51">
        <f>E7+E44+E50+E82+E106+E124+E133+E139</f>
        <v>1942330.59</v>
      </c>
      <c r="F6" s="52">
        <f t="shared" ref="F6:F131" si="0">IF(D6&lt;&gt;0,IF(E6/D6&gt;=100,"&gt;&gt;100",E6/D6*100),"-")</f>
        <v>122.59642567017764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1150671.8399999999</v>
      </c>
      <c r="E50" s="51">
        <f>E51+E54+E59+E62+E65+E68+E71+E74+E77</f>
        <v>1374306.79</v>
      </c>
      <c r="F50" s="52">
        <f t="shared" si="0"/>
        <v>119.43516319996152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1123282.44</v>
      </c>
      <c r="E68" s="51">
        <f t="shared" si="15"/>
        <v>1335282.8400000001</v>
      </c>
      <c r="F68" s="52">
        <f t="shared" si="0"/>
        <v>118.87329423577566</v>
      </c>
    </row>
    <row r="69" spans="1:6" ht="12.75" customHeight="1" x14ac:dyDescent="0.2">
      <c r="A69" s="53" t="s">
        <v>184</v>
      </c>
      <c r="B69" s="85" t="s">
        <v>185</v>
      </c>
      <c r="C69" s="50" t="s">
        <v>184</v>
      </c>
      <c r="D69" s="242">
        <v>1123282.44</v>
      </c>
      <c r="E69" s="242">
        <v>1335282.8400000001</v>
      </c>
      <c r="F69" s="52">
        <f t="shared" si="0"/>
        <v>118.87329423577566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27389.4</v>
      </c>
      <c r="E77" s="51">
        <f t="shared" si="18"/>
        <v>39023.949999999997</v>
      </c>
      <c r="F77" s="52">
        <f t="shared" si="0"/>
        <v>142.47829452269855</v>
      </c>
    </row>
    <row r="78" spans="1:6" ht="12.75" customHeight="1" x14ac:dyDescent="0.2">
      <c r="A78" s="53">
        <v>6391</v>
      </c>
      <c r="B78" s="85" t="s">
        <v>202</v>
      </c>
      <c r="C78" s="50" t="s">
        <v>203</v>
      </c>
      <c r="D78" s="242">
        <v>121.84</v>
      </c>
      <c r="E78" s="242">
        <v>188</v>
      </c>
      <c r="F78" s="52">
        <f t="shared" si="0"/>
        <v>154.30072225869992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27267.56</v>
      </c>
      <c r="E80" s="242">
        <v>38835.949999999997</v>
      </c>
      <c r="F80" s="52">
        <f t="shared" si="0"/>
        <v>142.42546821204388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92942.59</v>
      </c>
      <c r="E106" s="51">
        <f t="shared" si="23"/>
        <v>68587.289999999994</v>
      </c>
      <c r="F106" s="52">
        <f t="shared" si="0"/>
        <v>73.795328922940499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92942.59</v>
      </c>
      <c r="E112" s="51">
        <f t="shared" si="25"/>
        <v>68587.289999999994</v>
      </c>
      <c r="F112" s="52">
        <f t="shared" si="0"/>
        <v>73.795328922940499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92942.59</v>
      </c>
      <c r="E117" s="242">
        <v>68587.289999999994</v>
      </c>
      <c r="F117" s="52">
        <f t="shared" si="0"/>
        <v>73.795328922940499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24705.69</v>
      </c>
      <c r="E124" s="51">
        <f t="shared" si="27"/>
        <v>27919.71</v>
      </c>
      <c r="F124" s="52">
        <f t="shared" si="0"/>
        <v>113.00922985757533</v>
      </c>
    </row>
    <row r="125" spans="1:6" ht="12.75" customHeight="1" x14ac:dyDescent="0.2">
      <c r="A125" s="53">
        <v>661</v>
      </c>
      <c r="B125" s="86" t="s">
        <v>296</v>
      </c>
      <c r="C125" s="50" t="s">
        <v>297</v>
      </c>
      <c r="D125" s="51">
        <f t="shared" ref="D125:E125" si="28">SUM(D126:D127)</f>
        <v>24705.69</v>
      </c>
      <c r="E125" s="51">
        <f t="shared" si="28"/>
        <v>26419.71</v>
      </c>
      <c r="F125" s="52">
        <f t="shared" si="0"/>
        <v>106.93775401537056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24705.69</v>
      </c>
      <c r="E127" s="242">
        <v>26419.71</v>
      </c>
      <c r="F127" s="52">
        <f t="shared" si="0"/>
        <v>106.93775401537056</v>
      </c>
    </row>
    <row r="128" spans="1:6" ht="24" x14ac:dyDescent="0.2">
      <c r="A128" s="53">
        <v>663</v>
      </c>
      <c r="B128" s="231" t="s">
        <v>302</v>
      </c>
      <c r="C128" s="50" t="s">
        <v>303</v>
      </c>
      <c r="D128" s="51">
        <f t="shared" ref="D128:E128" si="29">SUM(D129:D132)</f>
        <v>0</v>
      </c>
      <c r="E128" s="51">
        <f t="shared" si="29"/>
        <v>1500</v>
      </c>
      <c r="F128" s="52" t="str">
        <f t="shared" si="0"/>
        <v>-</v>
      </c>
    </row>
    <row r="129" spans="1:6" ht="12.75" customHeight="1" x14ac:dyDescent="0.2">
      <c r="A129" s="53">
        <v>6631</v>
      </c>
      <c r="B129" s="86" t="s">
        <v>304</v>
      </c>
      <c r="C129" s="50" t="s">
        <v>305</v>
      </c>
      <c r="D129" s="242">
        <v>0</v>
      </c>
      <c r="E129" s="242">
        <v>1500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316008.76</v>
      </c>
      <c r="E133" s="51">
        <f t="shared" si="30"/>
        <v>471516.8</v>
      </c>
      <c r="F133" s="52">
        <f t="shared" ref="F133:F223" si="31">IF(D133&lt;&gt;0,IF(E133/D133&gt;=100,"&gt;&gt;100",E133/D133*100),"-")</f>
        <v>149.21004088620833</v>
      </c>
    </row>
    <row r="134" spans="1:6" ht="24" x14ac:dyDescent="0.2">
      <c r="A134" s="53">
        <v>671</v>
      </c>
      <c r="B134" s="232" t="s">
        <v>314</v>
      </c>
      <c r="C134" s="50" t="s">
        <v>315</v>
      </c>
      <c r="D134" s="51">
        <f t="shared" ref="D134:E134" si="32">SUM(D135:D137)</f>
        <v>316008.76</v>
      </c>
      <c r="E134" s="51">
        <f t="shared" si="32"/>
        <v>471516.8</v>
      </c>
      <c r="F134" s="52">
        <f t="shared" si="31"/>
        <v>149.21004088620833</v>
      </c>
    </row>
    <row r="135" spans="1:6" ht="12.75" customHeight="1" x14ac:dyDescent="0.2">
      <c r="A135" s="53">
        <v>6711</v>
      </c>
      <c r="B135" s="85" t="s">
        <v>316</v>
      </c>
      <c r="C135" s="50" t="s">
        <v>317</v>
      </c>
      <c r="D135" s="242">
        <v>315273.38</v>
      </c>
      <c r="E135" s="242">
        <v>451127.1</v>
      </c>
      <c r="F135" s="52">
        <f t="shared" si="31"/>
        <v>143.09076776478875</v>
      </c>
    </row>
    <row r="136" spans="1:6" ht="24" x14ac:dyDescent="0.2">
      <c r="A136" s="53">
        <v>6712</v>
      </c>
      <c r="B136" s="232" t="s">
        <v>318</v>
      </c>
      <c r="C136" s="50" t="s">
        <v>319</v>
      </c>
      <c r="D136" s="242">
        <v>735.38</v>
      </c>
      <c r="E136" s="242">
        <v>20389.7</v>
      </c>
      <c r="F136" s="52">
        <f t="shared" si="31"/>
        <v>2772.6753515189425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1531666.6300000001</v>
      </c>
      <c r="E151" s="51">
        <f t="shared" si="35"/>
        <v>1850584.8399999999</v>
      </c>
      <c r="F151" s="52">
        <f t="shared" si="31"/>
        <v>120.82164641792841</v>
      </c>
    </row>
    <row r="152" spans="1:6" ht="12.75" customHeight="1" x14ac:dyDescent="0.2">
      <c r="A152" s="53">
        <v>31</v>
      </c>
      <c r="B152" s="85" t="s">
        <v>349</v>
      </c>
      <c r="C152" s="50" t="s">
        <v>35</v>
      </c>
      <c r="D152" s="51">
        <f t="shared" ref="D152:E152" si="36">D153+D158+D159</f>
        <v>1252743.0900000001</v>
      </c>
      <c r="E152" s="51">
        <f t="shared" si="36"/>
        <v>1413440.5999999999</v>
      </c>
      <c r="F152" s="52">
        <f t="shared" si="31"/>
        <v>112.82765087931953</v>
      </c>
    </row>
    <row r="153" spans="1:6" ht="12.75" customHeight="1" x14ac:dyDescent="0.2">
      <c r="A153" s="53">
        <v>311</v>
      </c>
      <c r="B153" s="85" t="s">
        <v>350</v>
      </c>
      <c r="C153" s="50" t="s">
        <v>351</v>
      </c>
      <c r="D153" s="51">
        <f t="shared" ref="D153:E153" si="37">SUM(D154:D157)</f>
        <v>1044377.8500000001</v>
      </c>
      <c r="E153" s="51">
        <f t="shared" si="37"/>
        <v>1170385.6499999999</v>
      </c>
      <c r="F153" s="52">
        <f t="shared" si="31"/>
        <v>112.06534588989989</v>
      </c>
    </row>
    <row r="154" spans="1:6" ht="12.75" customHeight="1" x14ac:dyDescent="0.2">
      <c r="A154" s="53">
        <v>3111</v>
      </c>
      <c r="B154" s="85" t="s">
        <v>352</v>
      </c>
      <c r="C154" s="50" t="s">
        <v>353</v>
      </c>
      <c r="D154" s="242">
        <v>872155.91</v>
      </c>
      <c r="E154" s="242">
        <v>961371.92</v>
      </c>
      <c r="F154" s="52">
        <f t="shared" si="31"/>
        <v>110.22936483913755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19807.310000000001</v>
      </c>
      <c r="E156" s="242">
        <v>18100.599999999999</v>
      </c>
      <c r="F156" s="52">
        <f t="shared" si="31"/>
        <v>91.383433691904642</v>
      </c>
    </row>
    <row r="157" spans="1:6" ht="12.75" customHeight="1" x14ac:dyDescent="0.2">
      <c r="A157" s="53">
        <v>3114</v>
      </c>
      <c r="B157" s="85" t="s">
        <v>358</v>
      </c>
      <c r="C157" s="50" t="s">
        <v>359</v>
      </c>
      <c r="D157" s="242">
        <v>152414.63</v>
      </c>
      <c r="E157" s="242">
        <v>190913.13</v>
      </c>
      <c r="F157" s="52">
        <f t="shared" si="31"/>
        <v>125.25905813634819</v>
      </c>
    </row>
    <row r="158" spans="1:6" ht="12.75" customHeight="1" x14ac:dyDescent="0.2">
      <c r="A158" s="53">
        <v>312</v>
      </c>
      <c r="B158" s="85" t="s">
        <v>360</v>
      </c>
      <c r="C158" s="50" t="s">
        <v>361</v>
      </c>
      <c r="D158" s="242">
        <v>44565.21</v>
      </c>
      <c r="E158" s="242">
        <v>56684.7</v>
      </c>
      <c r="F158" s="52">
        <f t="shared" si="31"/>
        <v>127.19495768111493</v>
      </c>
    </row>
    <row r="159" spans="1:6" ht="12.75" customHeight="1" x14ac:dyDescent="0.2">
      <c r="A159" s="53">
        <v>313</v>
      </c>
      <c r="B159" s="85" t="s">
        <v>362</v>
      </c>
      <c r="C159" s="50" t="s">
        <v>363</v>
      </c>
      <c r="D159" s="51">
        <f t="shared" ref="D159:E159" si="38">SUM(D160:D162)</f>
        <v>163800.03</v>
      </c>
      <c r="E159" s="51">
        <f t="shared" si="38"/>
        <v>186370.25</v>
      </c>
      <c r="F159" s="52">
        <f t="shared" si="31"/>
        <v>113.77913056548282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163401.45000000001</v>
      </c>
      <c r="E161" s="242">
        <v>184498.69</v>
      </c>
      <c r="F161" s="52">
        <f t="shared" si="31"/>
        <v>112.91129301484166</v>
      </c>
    </row>
    <row r="162" spans="1:6" ht="12.75" customHeight="1" x14ac:dyDescent="0.2">
      <c r="A162" s="53">
        <v>3133</v>
      </c>
      <c r="B162" s="85" t="s">
        <v>367</v>
      </c>
      <c r="C162" s="50" t="s">
        <v>368</v>
      </c>
      <c r="D162" s="242">
        <v>398.58</v>
      </c>
      <c r="E162" s="242">
        <v>1871.56</v>
      </c>
      <c r="F162" s="52">
        <f t="shared" si="31"/>
        <v>469.55692709117363</v>
      </c>
    </row>
    <row r="163" spans="1:6" ht="12.75" customHeight="1" x14ac:dyDescent="0.2">
      <c r="A163" s="53">
        <v>32</v>
      </c>
      <c r="B163" s="85" t="s">
        <v>369</v>
      </c>
      <c r="C163" s="50" t="s">
        <v>370</v>
      </c>
      <c r="D163" s="51">
        <f t="shared" ref="D163:E163" si="39">D164+D169+D177+D187+D188</f>
        <v>276901.29000000004</v>
      </c>
      <c r="E163" s="51">
        <f t="shared" si="39"/>
        <v>386548.75</v>
      </c>
      <c r="F163" s="52">
        <f t="shared" si="31"/>
        <v>139.59803148623828</v>
      </c>
    </row>
    <row r="164" spans="1:6" ht="12.75" customHeight="1" x14ac:dyDescent="0.2">
      <c r="A164" s="53">
        <v>321</v>
      </c>
      <c r="B164" s="85" t="s">
        <v>371</v>
      </c>
      <c r="C164" s="50" t="s">
        <v>372</v>
      </c>
      <c r="D164" s="51">
        <f t="shared" ref="D164:E164" si="40">SUM(D165:D168)</f>
        <v>36213.060000000005</v>
      </c>
      <c r="E164" s="51">
        <f t="shared" si="40"/>
        <v>38482.39</v>
      </c>
      <c r="F164" s="52">
        <f t="shared" si="31"/>
        <v>106.26660657784785</v>
      </c>
    </row>
    <row r="165" spans="1:6" ht="12.75" customHeight="1" x14ac:dyDescent="0.2">
      <c r="A165" s="53">
        <v>3211</v>
      </c>
      <c r="B165" s="85" t="s">
        <v>373</v>
      </c>
      <c r="C165" s="50" t="s">
        <v>374</v>
      </c>
      <c r="D165" s="242">
        <v>2983.61</v>
      </c>
      <c r="E165" s="242">
        <v>3351.02</v>
      </c>
      <c r="F165" s="52">
        <f t="shared" si="31"/>
        <v>112.31427700001004</v>
      </c>
    </row>
    <row r="166" spans="1:6" ht="12.75" customHeight="1" x14ac:dyDescent="0.2">
      <c r="A166" s="53">
        <v>3212</v>
      </c>
      <c r="B166" s="85" t="s">
        <v>375</v>
      </c>
      <c r="C166" s="50" t="s">
        <v>376</v>
      </c>
      <c r="D166" s="242">
        <v>33045.300000000003</v>
      </c>
      <c r="E166" s="242">
        <v>33314.22</v>
      </c>
      <c r="F166" s="52">
        <f t="shared" si="31"/>
        <v>100.81379197646866</v>
      </c>
    </row>
    <row r="167" spans="1:6" ht="12.75" customHeight="1" x14ac:dyDescent="0.2">
      <c r="A167" s="53">
        <v>3213</v>
      </c>
      <c r="B167" s="85" t="s">
        <v>377</v>
      </c>
      <c r="C167" s="50" t="s">
        <v>378</v>
      </c>
      <c r="D167" s="242">
        <v>184.15</v>
      </c>
      <c r="E167" s="242">
        <v>1817.15</v>
      </c>
      <c r="F167" s="52">
        <f t="shared" si="31"/>
        <v>986.77708389899533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164964.01999999999</v>
      </c>
      <c r="E169" s="51">
        <f t="shared" si="41"/>
        <v>261553.62999999998</v>
      </c>
      <c r="F169" s="52">
        <f t="shared" si="31"/>
        <v>158.55192544410593</v>
      </c>
    </row>
    <row r="170" spans="1:6" ht="12.75" customHeight="1" x14ac:dyDescent="0.2">
      <c r="A170" s="53">
        <v>3221</v>
      </c>
      <c r="B170" s="85" t="s">
        <v>383</v>
      </c>
      <c r="C170" s="50" t="s">
        <v>384</v>
      </c>
      <c r="D170" s="242">
        <v>20270.68</v>
      </c>
      <c r="E170" s="242">
        <v>54842.92</v>
      </c>
      <c r="F170" s="52">
        <f t="shared" si="31"/>
        <v>270.55293655664241</v>
      </c>
    </row>
    <row r="171" spans="1:6" ht="12.75" customHeight="1" x14ac:dyDescent="0.2">
      <c r="A171" s="53">
        <v>3222</v>
      </c>
      <c r="B171" s="85" t="s">
        <v>385</v>
      </c>
      <c r="C171" s="50" t="s">
        <v>386</v>
      </c>
      <c r="D171" s="242">
        <v>69990.820000000007</v>
      </c>
      <c r="E171" s="242">
        <v>103250.55</v>
      </c>
      <c r="F171" s="52">
        <f t="shared" si="31"/>
        <v>147.52013192587253</v>
      </c>
    </row>
    <row r="172" spans="1:6" ht="12.75" customHeight="1" x14ac:dyDescent="0.2">
      <c r="A172" s="53">
        <v>3223</v>
      </c>
      <c r="B172" s="85" t="s">
        <v>387</v>
      </c>
      <c r="C172" s="50" t="s">
        <v>388</v>
      </c>
      <c r="D172" s="242">
        <v>71536.25</v>
      </c>
      <c r="E172" s="242">
        <v>100799.77</v>
      </c>
      <c r="F172" s="52">
        <f t="shared" si="31"/>
        <v>140.90726030509009</v>
      </c>
    </row>
    <row r="173" spans="1:6" ht="12.75" customHeight="1" x14ac:dyDescent="0.2">
      <c r="A173" s="53">
        <v>3224</v>
      </c>
      <c r="B173" s="85" t="s">
        <v>389</v>
      </c>
      <c r="C173" s="50" t="s">
        <v>390</v>
      </c>
      <c r="D173" s="242">
        <v>2014.07</v>
      </c>
      <c r="E173" s="242">
        <v>293.35000000000002</v>
      </c>
      <c r="F173" s="52">
        <f t="shared" si="31"/>
        <v>14.565034978923277</v>
      </c>
    </row>
    <row r="174" spans="1:6" ht="12.75" customHeight="1" x14ac:dyDescent="0.2">
      <c r="A174" s="53">
        <v>3225</v>
      </c>
      <c r="B174" s="85" t="s">
        <v>391</v>
      </c>
      <c r="C174" s="50" t="s">
        <v>392</v>
      </c>
      <c r="D174" s="242">
        <v>609.36</v>
      </c>
      <c r="E174" s="242">
        <v>1614.55</v>
      </c>
      <c r="F174" s="52">
        <f t="shared" si="31"/>
        <v>264.95831692267296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542.84</v>
      </c>
      <c r="E176" s="242">
        <v>752.49</v>
      </c>
      <c r="F176" s="52">
        <f t="shared" si="31"/>
        <v>138.62095645125635</v>
      </c>
    </row>
    <row r="177" spans="1:6" ht="12.75" customHeight="1" x14ac:dyDescent="0.2">
      <c r="A177" s="53">
        <v>323</v>
      </c>
      <c r="B177" s="85" t="s">
        <v>397</v>
      </c>
      <c r="C177" s="50" t="s">
        <v>398</v>
      </c>
      <c r="D177" s="51">
        <f t="shared" ref="D177:E177" si="42">SUM(D178:D186)</f>
        <v>64132.320000000007</v>
      </c>
      <c r="E177" s="51">
        <f t="shared" si="42"/>
        <v>80977.360000000015</v>
      </c>
      <c r="F177" s="52">
        <f t="shared" si="31"/>
        <v>126.26606990048077</v>
      </c>
    </row>
    <row r="178" spans="1:6" ht="12.75" customHeight="1" x14ac:dyDescent="0.2">
      <c r="A178" s="53">
        <v>3231</v>
      </c>
      <c r="B178" s="85" t="s">
        <v>399</v>
      </c>
      <c r="C178" s="50" t="s">
        <v>400</v>
      </c>
      <c r="D178" s="242">
        <v>8491.41</v>
      </c>
      <c r="E178" s="242">
        <v>6230.49</v>
      </c>
      <c r="F178" s="52">
        <f t="shared" si="31"/>
        <v>73.374033287757868</v>
      </c>
    </row>
    <row r="179" spans="1:6" ht="12.75" customHeight="1" x14ac:dyDescent="0.2">
      <c r="A179" s="53">
        <v>3232</v>
      </c>
      <c r="B179" s="85" t="s">
        <v>401</v>
      </c>
      <c r="C179" s="50" t="s">
        <v>402</v>
      </c>
      <c r="D179" s="242">
        <v>8459.2000000000007</v>
      </c>
      <c r="E179" s="242">
        <v>20807.77</v>
      </c>
      <c r="F179" s="52">
        <f t="shared" si="31"/>
        <v>245.97798846226593</v>
      </c>
    </row>
    <row r="180" spans="1:6" ht="12.75" customHeight="1" x14ac:dyDescent="0.2">
      <c r="A180" s="53">
        <v>3233</v>
      </c>
      <c r="B180" s="85" t="s">
        <v>403</v>
      </c>
      <c r="C180" s="50" t="s">
        <v>404</v>
      </c>
      <c r="D180" s="242">
        <v>1889.38</v>
      </c>
      <c r="E180" s="242">
        <v>897.45</v>
      </c>
      <c r="F180" s="52">
        <f t="shared" si="31"/>
        <v>47.499708899215612</v>
      </c>
    </row>
    <row r="181" spans="1:6" ht="12.75" customHeight="1" x14ac:dyDescent="0.2">
      <c r="A181" s="53">
        <v>3234</v>
      </c>
      <c r="B181" s="85" t="s">
        <v>405</v>
      </c>
      <c r="C181" s="50" t="s">
        <v>406</v>
      </c>
      <c r="D181" s="242">
        <v>18386.939999999999</v>
      </c>
      <c r="E181" s="242">
        <v>23991.06</v>
      </c>
      <c r="F181" s="52">
        <f t="shared" si="31"/>
        <v>130.47880724035647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1871.39</v>
      </c>
      <c r="E183" s="242">
        <v>3075.58</v>
      </c>
      <c r="F183" s="52">
        <f t="shared" si="31"/>
        <v>164.34735677758243</v>
      </c>
    </row>
    <row r="184" spans="1:6" ht="12.75" customHeight="1" x14ac:dyDescent="0.2">
      <c r="A184" s="53">
        <v>3237</v>
      </c>
      <c r="B184" s="85" t="s">
        <v>411</v>
      </c>
      <c r="C184" s="50" t="s">
        <v>412</v>
      </c>
      <c r="D184" s="242">
        <v>23396.76</v>
      </c>
      <c r="E184" s="242">
        <v>24458.49</v>
      </c>
      <c r="F184" s="52">
        <f t="shared" si="31"/>
        <v>104.53793602191075</v>
      </c>
    </row>
    <row r="185" spans="1:6" ht="12.75" customHeight="1" x14ac:dyDescent="0.2">
      <c r="A185" s="53">
        <v>3238</v>
      </c>
      <c r="B185" s="85" t="s">
        <v>413</v>
      </c>
      <c r="C185" s="50" t="s">
        <v>414</v>
      </c>
      <c r="D185" s="242">
        <v>1404.98</v>
      </c>
      <c r="E185" s="242">
        <v>1285.99</v>
      </c>
      <c r="F185" s="52">
        <f t="shared" si="31"/>
        <v>91.530840296659022</v>
      </c>
    </row>
    <row r="186" spans="1:6" ht="12.75" customHeight="1" x14ac:dyDescent="0.2">
      <c r="A186" s="53">
        <v>3239</v>
      </c>
      <c r="B186" s="85" t="s">
        <v>415</v>
      </c>
      <c r="C186" s="50" t="s">
        <v>416</v>
      </c>
      <c r="D186" s="242">
        <v>232.26</v>
      </c>
      <c r="E186" s="242">
        <v>230.53</v>
      </c>
      <c r="F186" s="52">
        <f t="shared" si="31"/>
        <v>99.255145096013095</v>
      </c>
    </row>
    <row r="187" spans="1:6" ht="12.75" customHeight="1" x14ac:dyDescent="0.2">
      <c r="A187" s="53">
        <v>324</v>
      </c>
      <c r="B187" s="85" t="s">
        <v>417</v>
      </c>
      <c r="C187" s="50" t="s">
        <v>418</v>
      </c>
      <c r="D187" s="242">
        <v>24.74</v>
      </c>
      <c r="E187" s="242"/>
      <c r="F187" s="52">
        <f t="shared" si="31"/>
        <v>0</v>
      </c>
    </row>
    <row r="188" spans="1:6" ht="12.75" customHeight="1" x14ac:dyDescent="0.2">
      <c r="A188" s="53">
        <v>329</v>
      </c>
      <c r="B188" s="85" t="s">
        <v>419</v>
      </c>
      <c r="C188" s="50" t="s">
        <v>420</v>
      </c>
      <c r="D188" s="51">
        <f t="shared" ref="D188:E188" si="43">SUM(D189:D195)</f>
        <v>11567.150000000001</v>
      </c>
      <c r="E188" s="51">
        <f t="shared" si="43"/>
        <v>5535.37</v>
      </c>
      <c r="F188" s="52">
        <f t="shared" si="31"/>
        <v>47.854225111630775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1564.8</v>
      </c>
      <c r="E190" s="242">
        <v>1925</v>
      </c>
      <c r="F190" s="52">
        <f t="shared" si="31"/>
        <v>123.01891615541922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4330.0200000000004</v>
      </c>
      <c r="E193" s="242">
        <v>389.75</v>
      </c>
      <c r="F193" s="52">
        <f t="shared" si="31"/>
        <v>9.001113158830675</v>
      </c>
    </row>
    <row r="194" spans="1:6" ht="12.75" customHeight="1" x14ac:dyDescent="0.2">
      <c r="A194" s="53" t="s">
        <v>431</v>
      </c>
      <c r="B194" s="85" t="s">
        <v>432</v>
      </c>
      <c r="C194" s="50" t="s">
        <v>431</v>
      </c>
      <c r="D194" s="242">
        <v>5193.92</v>
      </c>
      <c r="E194" s="242">
        <v>1306.3599999999999</v>
      </c>
      <c r="F194" s="52">
        <f t="shared" si="31"/>
        <v>25.151715852381244</v>
      </c>
    </row>
    <row r="195" spans="1:6" ht="12.75" customHeight="1" x14ac:dyDescent="0.2">
      <c r="A195" s="53">
        <v>3299</v>
      </c>
      <c r="B195" s="85" t="s">
        <v>433</v>
      </c>
      <c r="C195" s="50" t="s">
        <v>434</v>
      </c>
      <c r="D195" s="242">
        <v>478.41</v>
      </c>
      <c r="E195" s="242">
        <v>1914.26</v>
      </c>
      <c r="F195" s="52">
        <f t="shared" si="31"/>
        <v>400.12959595326186</v>
      </c>
    </row>
    <row r="196" spans="1:6" ht="12.75" customHeight="1" x14ac:dyDescent="0.2">
      <c r="A196" s="53">
        <v>34</v>
      </c>
      <c r="B196" s="232" t="s">
        <v>435</v>
      </c>
      <c r="C196" s="50" t="s">
        <v>436</v>
      </c>
      <c r="D196" s="51">
        <f t="shared" ref="D196:E196" si="44">D197+D202+D210</f>
        <v>2022.25</v>
      </c>
      <c r="E196" s="51">
        <f t="shared" si="44"/>
        <v>1458.77</v>
      </c>
      <c r="F196" s="52">
        <f t="shared" si="31"/>
        <v>72.135987143033759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2022.25</v>
      </c>
      <c r="E210" s="51">
        <f t="shared" si="47"/>
        <v>1458.77</v>
      </c>
      <c r="F210" s="52">
        <f t="shared" si="31"/>
        <v>72.135987143033759</v>
      </c>
    </row>
    <row r="211" spans="1:6" ht="12.75" customHeight="1" x14ac:dyDescent="0.2">
      <c r="A211" s="53">
        <v>3431</v>
      </c>
      <c r="B211" s="232" t="s">
        <v>465</v>
      </c>
      <c r="C211" s="50" t="s">
        <v>466</v>
      </c>
      <c r="D211" s="242">
        <v>2022.25</v>
      </c>
      <c r="E211" s="242">
        <v>1458.77</v>
      </c>
      <c r="F211" s="52">
        <f t="shared" si="31"/>
        <v>72.135987143033759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48058.02</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48058.02</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48058.02</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1078.7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1078.7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1078.7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1531666.6300000001</v>
      </c>
      <c r="E289" s="51">
        <f t="shared" si="79"/>
        <v>1850584.8399999999</v>
      </c>
      <c r="F289" s="52">
        <f t="shared" si="76"/>
        <v>120.82164641792841</v>
      </c>
    </row>
    <row r="290" spans="1:6" ht="12.75" customHeight="1" x14ac:dyDescent="0.2">
      <c r="A290" s="53" t="s">
        <v>608</v>
      </c>
      <c r="B290" s="85" t="s">
        <v>619</v>
      </c>
      <c r="C290" s="50" t="s">
        <v>620</v>
      </c>
      <c r="D290" s="51">
        <f>IF(D6&gt;=D289,D6-D289,0)</f>
        <v>52662.259999999776</v>
      </c>
      <c r="E290" s="51">
        <f>IF(E6&gt;=E289,E6-E289,0)</f>
        <v>91745.750000000233</v>
      </c>
      <c r="F290" s="52">
        <f t="shared" si="76"/>
        <v>174.2153678934414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275811.12</v>
      </c>
      <c r="E292" s="242">
        <v>279085.57</v>
      </c>
      <c r="F292" s="52">
        <f t="shared" si="76"/>
        <v>101.18720739033293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11057.23</v>
      </c>
      <c r="E294" s="242">
        <v>9922.83</v>
      </c>
      <c r="F294" s="52">
        <f t="shared" si="76"/>
        <v>89.740649330799855</v>
      </c>
    </row>
    <row r="295" spans="1:6" ht="24" x14ac:dyDescent="0.2">
      <c r="A295" s="53">
        <v>9661</v>
      </c>
      <c r="B295" s="85" t="s">
        <v>629</v>
      </c>
      <c r="C295" s="50" t="s">
        <v>630</v>
      </c>
      <c r="D295" s="242">
        <v>11057.23</v>
      </c>
      <c r="E295" s="242">
        <v>9922.83</v>
      </c>
      <c r="F295" s="52">
        <f t="shared" si="76"/>
        <v>89.740649330799855</v>
      </c>
    </row>
    <row r="296" spans="1:6" ht="12.75" customHeight="1" x14ac:dyDescent="0.2">
      <c r="A296" s="55" t="s">
        <v>631</v>
      </c>
      <c r="B296" s="233" t="s">
        <v>632</v>
      </c>
      <c r="C296" s="56" t="s">
        <v>631</v>
      </c>
      <c r="D296" s="243"/>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32886.840000000004</v>
      </c>
      <c r="E350" s="51">
        <f t="shared" si="95"/>
        <v>50458.159999999996</v>
      </c>
      <c r="F350" s="52">
        <f t="shared" si="81"/>
        <v>153.42963933293677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32886.840000000004</v>
      </c>
      <c r="E363" s="51">
        <f t="shared" si="99"/>
        <v>50458.159999999996</v>
      </c>
      <c r="F363" s="52">
        <f t="shared" si="81"/>
        <v>153.42963933293677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4388.9399999999996</v>
      </c>
      <c r="E369" s="51">
        <f t="shared" si="101"/>
        <v>22648.879999999997</v>
      </c>
      <c r="F369" s="52">
        <f t="shared" si="81"/>
        <v>516.04442074851784</v>
      </c>
    </row>
    <row r="370" spans="1:6" ht="12.75" customHeight="1" x14ac:dyDescent="0.2">
      <c r="A370" s="53">
        <v>4221</v>
      </c>
      <c r="B370" s="85" t="s">
        <v>674</v>
      </c>
      <c r="C370" s="50" t="s">
        <v>766</v>
      </c>
      <c r="D370" s="242">
        <v>4388.9399999999996</v>
      </c>
      <c r="E370" s="242">
        <v>12245.13</v>
      </c>
      <c r="F370" s="52">
        <f t="shared" si="81"/>
        <v>278.99971291473571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10403.75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28497.9</v>
      </c>
      <c r="E383" s="51">
        <f t="shared" si="103"/>
        <v>27809.279999999999</v>
      </c>
      <c r="F383" s="52">
        <f t="shared" si="81"/>
        <v>97.583611423999656</v>
      </c>
    </row>
    <row r="384" spans="1:6" ht="12.75" customHeight="1" x14ac:dyDescent="0.2">
      <c r="A384" s="53">
        <v>4241</v>
      </c>
      <c r="B384" s="85" t="s">
        <v>783</v>
      </c>
      <c r="C384" s="50" t="s">
        <v>784</v>
      </c>
      <c r="D384" s="242">
        <v>28497.9</v>
      </c>
      <c r="E384" s="242">
        <v>27809.279999999999</v>
      </c>
      <c r="F384" s="52">
        <f t="shared" si="81"/>
        <v>97.583611423999656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32886.840000000004</v>
      </c>
      <c r="E408" s="51">
        <f t="shared" si="111"/>
        <v>50458.159999999996</v>
      </c>
      <c r="F408" s="52">
        <f t="shared" si="81"/>
        <v>153.42963933293677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255875.65</v>
      </c>
      <c r="E410" s="242">
        <f>288762.5+40000+3176.41</f>
        <v>331938.90999999997</v>
      </c>
      <c r="F410" s="52">
        <f t="shared" si="81"/>
        <v>129.7266504257048</v>
      </c>
    </row>
    <row r="411" spans="1:6" ht="12.75" customHeight="1" x14ac:dyDescent="0.2">
      <c r="A411" s="53">
        <v>97</v>
      </c>
      <c r="B411" s="85" t="s">
        <v>827</v>
      </c>
      <c r="C411" s="50" t="s">
        <v>828</v>
      </c>
      <c r="D411" s="242">
        <v>398.17</v>
      </c>
      <c r="E411" s="242">
        <v>398.17</v>
      </c>
      <c r="F411" s="52">
        <f t="shared" si="81"/>
        <v>100</v>
      </c>
    </row>
    <row r="412" spans="1:6" ht="12.75" customHeight="1" x14ac:dyDescent="0.2">
      <c r="A412" s="53" t="s">
        <v>608</v>
      </c>
      <c r="B412" s="85" t="s">
        <v>829</v>
      </c>
      <c r="C412" s="50" t="s">
        <v>830</v>
      </c>
      <c r="D412" s="51">
        <f>D6+D298</f>
        <v>1584328.89</v>
      </c>
      <c r="E412" s="51">
        <f>E6+E298</f>
        <v>1942330.59</v>
      </c>
      <c r="F412" s="52">
        <f t="shared" si="81"/>
        <v>122.59642567017764</v>
      </c>
    </row>
    <row r="413" spans="1:6" ht="12.75" customHeight="1" x14ac:dyDescent="0.2">
      <c r="A413" s="53" t="s">
        <v>608</v>
      </c>
      <c r="B413" s="85" t="s">
        <v>831</v>
      </c>
      <c r="C413" s="50" t="s">
        <v>832</v>
      </c>
      <c r="D413" s="51">
        <f t="shared" ref="D413:E413" si="112">D289+D350</f>
        <v>1564553.4700000002</v>
      </c>
      <c r="E413" s="51">
        <f t="shared" si="112"/>
        <v>1901042.9999999998</v>
      </c>
      <c r="F413" s="52">
        <f t="shared" si="81"/>
        <v>121.50706488797725</v>
      </c>
    </row>
    <row r="414" spans="1:6" ht="12.75" customHeight="1" x14ac:dyDescent="0.2">
      <c r="A414" s="53" t="s">
        <v>608</v>
      </c>
      <c r="B414" s="85" t="s">
        <v>833</v>
      </c>
      <c r="C414" s="50" t="s">
        <v>834</v>
      </c>
      <c r="D414" s="51">
        <f t="shared" ref="D414:E414" si="113">IF(D412&gt;=D413,D412-D413,0)</f>
        <v>19775.419999999693</v>
      </c>
      <c r="E414" s="51">
        <f t="shared" si="113"/>
        <v>41287.590000000317</v>
      </c>
      <c r="F414" s="52">
        <f t="shared" si="81"/>
        <v>208.78236720130826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19935.47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52853.339999999967</v>
      </c>
      <c r="F417" s="52" t="str">
        <f t="shared" si="81"/>
        <v>-</v>
      </c>
    </row>
    <row r="418" spans="1:6" ht="12.75" customHeight="1" x14ac:dyDescent="0.2">
      <c r="A418" s="55" t="s">
        <v>842</v>
      </c>
      <c r="B418" s="233" t="s">
        <v>843</v>
      </c>
      <c r="C418" s="56" t="s">
        <v>844</v>
      </c>
      <c r="D418" s="62">
        <f t="shared" ref="D418:E418" si="117">D294+D411</f>
        <v>11455.4</v>
      </c>
      <c r="E418" s="62">
        <f t="shared" si="117"/>
        <v>10321</v>
      </c>
      <c r="F418" s="57">
        <f t="shared" si="81"/>
        <v>90.097246713340439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c r="E615" s="242"/>
      <c r="F615" s="52" t="str">
        <f t="shared" si="119"/>
        <v>-</v>
      </c>
    </row>
    <row r="616" spans="1:6" ht="12.75" customHeight="1" x14ac:dyDescent="0.2">
      <c r="A616" s="53">
        <v>5456</v>
      </c>
      <c r="B616" s="85" t="s">
        <v>1229</v>
      </c>
      <c r="C616" s="50" t="s">
        <v>1230</v>
      </c>
      <c r="D616" s="242"/>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c r="E627" s="242"/>
      <c r="F627" s="52" t="str">
        <f t="shared" si="119"/>
        <v>-</v>
      </c>
    </row>
    <row r="628" spans="1:6" ht="12.75" customHeight="1" x14ac:dyDescent="0.2">
      <c r="A628" s="53">
        <v>5512</v>
      </c>
      <c r="B628" s="85" t="s">
        <v>1253</v>
      </c>
      <c r="C628" s="50" t="s">
        <v>1254</v>
      </c>
      <c r="D628" s="242"/>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c r="E630" s="242"/>
      <c r="F630" s="52" t="str">
        <f t="shared" si="119"/>
        <v>-</v>
      </c>
    </row>
    <row r="631" spans="1:6" ht="12.75" customHeight="1" x14ac:dyDescent="0.2">
      <c r="A631" s="53">
        <v>5522</v>
      </c>
      <c r="B631" s="85" t="s">
        <v>1259</v>
      </c>
      <c r="C631" s="50" t="s">
        <v>1260</v>
      </c>
      <c r="D631" s="242"/>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c r="E633" s="242"/>
      <c r="F633" s="52" t="str">
        <f t="shared" si="119"/>
        <v>-</v>
      </c>
    </row>
    <row r="634" spans="1:6" ht="12.75" customHeight="1" x14ac:dyDescent="0.2">
      <c r="A634" s="53">
        <v>5532</v>
      </c>
      <c r="B634" s="85" t="s">
        <v>1265</v>
      </c>
      <c r="C634" s="50" t="s">
        <v>1266</v>
      </c>
      <c r="D634" s="242"/>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1</v>
      </c>
      <c r="E637" s="242">
        <v>1</v>
      </c>
      <c r="F637" s="52">
        <f t="shared" si="119"/>
        <v>100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1584328.89</v>
      </c>
      <c r="E639" s="51">
        <f t="shared" si="180"/>
        <v>1942330.59</v>
      </c>
      <c r="F639" s="52">
        <f t="shared" si="119"/>
        <v>122.59642567017764</v>
      </c>
    </row>
    <row r="640" spans="1:6" ht="12.75" customHeight="1" x14ac:dyDescent="0.2">
      <c r="A640" s="53" t="s">
        <v>608</v>
      </c>
      <c r="B640" s="85" t="s">
        <v>1277</v>
      </c>
      <c r="C640" s="50" t="s">
        <v>1278</v>
      </c>
      <c r="D640" s="51">
        <f t="shared" ref="D640:E640" si="181">D413+D528</f>
        <v>1564553.4700000002</v>
      </c>
      <c r="E640" s="51">
        <f t="shared" si="181"/>
        <v>1901042.9999999998</v>
      </c>
      <c r="F640" s="52">
        <f t="shared" si="119"/>
        <v>121.50706488797725</v>
      </c>
    </row>
    <row r="641" spans="1:6" ht="12.75" customHeight="1" x14ac:dyDescent="0.2">
      <c r="A641" s="53" t="s">
        <v>608</v>
      </c>
      <c r="B641" s="85" t="s">
        <v>1279</v>
      </c>
      <c r="C641" s="50" t="s">
        <v>1280</v>
      </c>
      <c r="D641" s="51">
        <f t="shared" ref="D641:E641" si="182">IF(D639&gt;=D640,D639-D640,0)</f>
        <v>19775.419999999693</v>
      </c>
      <c r="E641" s="51">
        <f t="shared" si="182"/>
        <v>41287.590000000317</v>
      </c>
      <c r="F641" s="52">
        <f t="shared" si="119"/>
        <v>208.78236720130826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19936.47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52852.339999999967</v>
      </c>
      <c r="F644" s="52" t="str">
        <f t="shared" si="119"/>
        <v>-</v>
      </c>
    </row>
    <row r="645" spans="1:6" ht="24" x14ac:dyDescent="0.2">
      <c r="A645" s="53" t="s">
        <v>608</v>
      </c>
      <c r="B645" s="85" t="s">
        <v>1287</v>
      </c>
      <c r="C645" s="50" t="s">
        <v>1288</v>
      </c>
      <c r="D645" s="51">
        <f t="shared" ref="D645:E645" si="186">IF(D641+D643-D642-D644&gt;=0,D641+D643-D642-D644,0)</f>
        <v>39711.889999999694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11564.749999999651</v>
      </c>
      <c r="F646" s="52" t="str">
        <f t="shared" si="119"/>
        <v>-</v>
      </c>
    </row>
    <row r="647" spans="1:6" ht="24" x14ac:dyDescent="0.2">
      <c r="A647" s="55" t="s">
        <v>1291</v>
      </c>
      <c r="B647" s="233" t="s">
        <v>1292</v>
      </c>
      <c r="C647" s="56" t="s">
        <v>1291</v>
      </c>
      <c r="D647" s="243">
        <v>110520.56</v>
      </c>
      <c r="E647" s="243">
        <f>BILANCA!E173</f>
        <v>114742.29</v>
      </c>
      <c r="F647" s="57">
        <f t="shared" si="119"/>
        <v>103.81985939991618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9683.85</v>
      </c>
      <c r="E649" s="242">
        <v>30085.4</v>
      </c>
      <c r="F649" s="52">
        <f t="shared" ref="F649:F724" si="188">IF(D649&lt;&gt;0,IF(E649/D649&gt;=100,"&gt;&gt;100",E649/D649*100),"-")</f>
        <v>310.67602244974881</v>
      </c>
    </row>
    <row r="650" spans="1:6" ht="12.75" customHeight="1" x14ac:dyDescent="0.2">
      <c r="A650" s="53" t="s">
        <v>1296</v>
      </c>
      <c r="B650" s="85" t="s">
        <v>1297</v>
      </c>
      <c r="C650" s="50" t="s">
        <v>1296</v>
      </c>
      <c r="D650" s="242">
        <v>540324.65</v>
      </c>
      <c r="E650" s="242">
        <f>756568.39+2211</f>
        <v>758779.39</v>
      </c>
      <c r="F650" s="52">
        <f t="shared" si="188"/>
        <v>140.43027465061976</v>
      </c>
    </row>
    <row r="651" spans="1:6" ht="12.75" customHeight="1" x14ac:dyDescent="0.2">
      <c r="A651" s="53" t="s">
        <v>1298</v>
      </c>
      <c r="B651" s="85" t="s">
        <v>1299</v>
      </c>
      <c r="C651" s="50" t="s">
        <v>1298</v>
      </c>
      <c r="D651" s="242">
        <v>519923.1</v>
      </c>
      <c r="E651" s="242">
        <v>744982.62</v>
      </c>
      <c r="F651" s="52">
        <f t="shared" si="188"/>
        <v>143.2870784160196</v>
      </c>
    </row>
    <row r="652" spans="1:6" ht="24" x14ac:dyDescent="0.2">
      <c r="A652" s="53">
        <v>11</v>
      </c>
      <c r="B652" s="85" t="s">
        <v>1300</v>
      </c>
      <c r="C652" s="50" t="s">
        <v>1301</v>
      </c>
      <c r="D652" s="51">
        <f t="shared" ref="D652:E652" si="189">+D649+D650-D651</f>
        <v>30085.400000000023</v>
      </c>
      <c r="E652" s="51">
        <f t="shared" si="189"/>
        <v>43882.170000000042</v>
      </c>
      <c r="F652" s="52">
        <f t="shared" si="188"/>
        <v>145.8586889321731</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62</v>
      </c>
      <c r="E654" s="262">
        <v>62</v>
      </c>
      <c r="F654" s="52">
        <f t="shared" si="188"/>
        <v>100</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62</v>
      </c>
      <c r="E656" s="262">
        <v>62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88624.21</v>
      </c>
      <c r="F675" s="52" t="str">
        <f t="shared" si="188"/>
        <v>-</v>
      </c>
    </row>
    <row r="676" spans="1:6" ht="24" x14ac:dyDescent="0.2">
      <c r="A676" s="53">
        <v>63613</v>
      </c>
      <c r="B676" s="232" t="s">
        <v>1349</v>
      </c>
      <c r="C676" s="50" t="s">
        <v>1350</v>
      </c>
      <c r="D676" s="242">
        <v>1123282.44</v>
      </c>
      <c r="E676" s="242">
        <v>1246658.6299999999</v>
      </c>
      <c r="F676" s="52">
        <f t="shared" si="188"/>
        <v>110.98354123652105</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57119.519999999997</v>
      </c>
      <c r="E710" s="242">
        <v>35717.39</v>
      </c>
      <c r="F710" s="52">
        <f t="shared" si="188"/>
        <v>62.530970148208532</v>
      </c>
    </row>
    <row r="711" spans="1:6" ht="12.75" customHeight="1" x14ac:dyDescent="0.2">
      <c r="A711" s="53">
        <v>65265</v>
      </c>
      <c r="B711" s="85" t="s">
        <v>1404</v>
      </c>
      <c r="C711" s="50" t="s">
        <v>1405</v>
      </c>
      <c r="D711" s="242"/>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2013.04</v>
      </c>
      <c r="F716" s="52" t="str">
        <f t="shared" si="188"/>
        <v>-</v>
      </c>
    </row>
    <row r="717" spans="1:6" ht="12.75" customHeight="1" x14ac:dyDescent="0.2">
      <c r="A717" s="53">
        <v>31215</v>
      </c>
      <c r="B717" s="85" t="s">
        <v>1413</v>
      </c>
      <c r="C717" s="50" t="s">
        <v>1414</v>
      </c>
      <c r="D717" s="242">
        <v>3475.56</v>
      </c>
      <c r="E717" s="242">
        <v>2962.51</v>
      </c>
      <c r="F717" s="52">
        <f t="shared" si="188"/>
        <v>85.23835007883622</v>
      </c>
    </row>
    <row r="718" spans="1:6" ht="12.75" customHeight="1" x14ac:dyDescent="0.2">
      <c r="A718" s="53">
        <v>32121</v>
      </c>
      <c r="B718" s="85" t="s">
        <v>1415</v>
      </c>
      <c r="C718" s="50" t="s">
        <v>1416</v>
      </c>
      <c r="D718" s="242">
        <v>33045.300000000003</v>
      </c>
      <c r="E718" s="242">
        <v>33314.22</v>
      </c>
      <c r="F718" s="52">
        <f t="shared" si="188"/>
        <v>100.81379197646866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1190.52</v>
      </c>
      <c r="E720" s="242">
        <v>3075.58</v>
      </c>
      <c r="F720" s="52">
        <f t="shared" si="188"/>
        <v>258.3392131169573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23208.82</v>
      </c>
      <c r="E722" s="242">
        <v>24156.41</v>
      </c>
      <c r="F722" s="52">
        <f t="shared" si="188"/>
        <v>104.08288745399379</v>
      </c>
    </row>
    <row r="723" spans="1:6" ht="12.75" customHeight="1" x14ac:dyDescent="0.2">
      <c r="A723" s="53" t="s">
        <v>1425</v>
      </c>
      <c r="B723" s="85" t="s">
        <v>1426</v>
      </c>
      <c r="C723" s="50" t="s">
        <v>1425</v>
      </c>
      <c r="D723" s="242">
        <v>187.94</v>
      </c>
      <c r="E723" s="242">
        <v>302.08</v>
      </c>
      <c r="F723" s="52">
        <f t="shared" si="188"/>
        <v>160.73214855805043</v>
      </c>
    </row>
    <row r="724" spans="1:6" ht="12.75" customHeight="1" x14ac:dyDescent="0.2">
      <c r="A724" s="53" t="s">
        <v>1427</v>
      </c>
      <c r="B724" s="85" t="s">
        <v>1428</v>
      </c>
      <c r="C724" s="50" t="s">
        <v>1427</v>
      </c>
      <c r="D724" s="242">
        <v>0</v>
      </c>
      <c r="E724" s="242">
        <v>230.53</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1564.8</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48058.02</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E299" sqref="E29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879823.84999999986</v>
      </c>
      <c r="E6" s="229">
        <f t="shared" si="0"/>
        <v>898335.21</v>
      </c>
      <c r="F6" s="230">
        <f t="shared" ref="F6:F260" si="1">IF(D6&gt;0,IF(E6/D6&gt;=100,"&gt;&gt;100",E6/D6*100),"-")</f>
        <v>102.10398479195581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732539.59999999986</v>
      </c>
      <c r="E7" s="104">
        <f t="shared" si="2"/>
        <v>731843.77</v>
      </c>
      <c r="F7" s="93">
        <f t="shared" si="1"/>
        <v>99.90501127857118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731988.1399999999</v>
      </c>
      <c r="E12" s="104">
        <f t="shared" si="3"/>
        <v>731292.31</v>
      </c>
      <c r="F12" s="93">
        <f t="shared" si="1"/>
        <v>99.90493971664624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642325.96</v>
      </c>
      <c r="E13" s="104">
        <f t="shared" si="4"/>
        <v>608050.31000000006</v>
      </c>
      <c r="F13" s="93">
        <f t="shared" si="1"/>
        <v>94.663823022192673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2742052.06</v>
      </c>
      <c r="E15" s="247">
        <v>2742052.06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2099726.1</v>
      </c>
      <c r="E18" s="247">
        <v>2134001.75</v>
      </c>
      <c r="F18" s="93">
        <f t="shared" si="1"/>
        <v>101.63238671939163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1400.7600000000093</v>
      </c>
      <c r="E19" s="104">
        <f t="shared" si="5"/>
        <v>9155.609999999986</v>
      </c>
      <c r="F19" s="93">
        <f t="shared" si="1"/>
        <v>653.6173220251809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202091.11</v>
      </c>
      <c r="E20" s="247">
        <v>214336.23</v>
      </c>
      <c r="F20" s="93">
        <f t="shared" si="1"/>
        <v>106.05920765143999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51960.98</v>
      </c>
      <c r="E21" s="247">
        <v>51960.97</v>
      </c>
      <c r="F21" s="93">
        <f t="shared" si="1"/>
        <v>99.999980754789448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4482.25</v>
      </c>
      <c r="E24" s="247">
        <v>4482.25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21045.71</v>
      </c>
      <c r="E25" s="247">
        <v>23343.21</v>
      </c>
      <c r="F25" s="93">
        <f t="shared" si="1"/>
        <v>110.91671414269226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41688.339999999997</v>
      </c>
      <c r="E26" s="247">
        <v>49794.59</v>
      </c>
      <c r="F26" s="93">
        <f t="shared" si="1"/>
        <v>119.44488554833319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319867.63</v>
      </c>
      <c r="E28" s="247">
        <v>334761.64</v>
      </c>
      <c r="F28" s="93">
        <f t="shared" si="1"/>
        <v>104.65630423434844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88261.419999999984</v>
      </c>
      <c r="E35" s="104">
        <f t="shared" si="7"/>
        <v>114086.38999999998</v>
      </c>
      <c r="F35" s="93">
        <f t="shared" si="1"/>
        <v>129.25963575025193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144473.9</v>
      </c>
      <c r="E36" s="247">
        <v>170298.87</v>
      </c>
      <c r="F36" s="93">
        <f t="shared" si="1"/>
        <v>117.87518022286379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56212.480000000003</v>
      </c>
      <c r="E40" s="247">
        <v>56212.480000000003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16227.38</v>
      </c>
      <c r="E53" s="247">
        <v>16227.38</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1614.55</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16227.38</v>
      </c>
      <c r="E55" s="247">
        <v>17841.93</v>
      </c>
      <c r="F55" s="93">
        <f t="shared" si="1"/>
        <v>109.94954207025411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551.46</v>
      </c>
      <c r="E63" s="104">
        <f t="shared" si="12"/>
        <v>551.46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551.46</v>
      </c>
      <c r="E64" s="247">
        <v>551.46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147284.25</v>
      </c>
      <c r="E68" s="104">
        <f t="shared" si="13"/>
        <v>166491.44</v>
      </c>
      <c r="F68" s="93">
        <f t="shared" si="1"/>
        <v>113.04089880621994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30085.399999999998</v>
      </c>
      <c r="E69" s="104">
        <f t="shared" si="14"/>
        <v>43882.17</v>
      </c>
      <c r="F69" s="93">
        <f t="shared" si="1"/>
        <v>145.8586889321731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30085.26</v>
      </c>
      <c r="E70" s="104">
        <f t="shared" si="15"/>
        <v>43882.03</v>
      </c>
      <c r="F70" s="93">
        <f t="shared" si="1"/>
        <v>145.85890233290323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30085.26</v>
      </c>
      <c r="E72" s="247">
        <v>43882.03</v>
      </c>
      <c r="F72" s="93">
        <f t="shared" si="1"/>
        <v>145.85890233290323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0.14000000000000001</v>
      </c>
      <c r="E76" s="247">
        <v>0.14000000000000001</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6678.29</v>
      </c>
      <c r="E146" s="104">
        <f t="shared" si="26"/>
        <v>7866.98</v>
      </c>
      <c r="F146" s="93">
        <f t="shared" si="1"/>
        <v>117.79931689100054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6678.29</v>
      </c>
      <c r="E160" s="247">
        <v>7866.98</v>
      </c>
      <c r="F160" s="93">
        <f t="shared" si="1"/>
        <v>117.79931689100054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110520.56</v>
      </c>
      <c r="E170" s="104">
        <f t="shared" si="29"/>
        <v>114742.29</v>
      </c>
      <c r="F170" s="93">
        <f t="shared" si="1"/>
        <v>103.81985939991618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110520.56</v>
      </c>
      <c r="E173" s="247">
        <f>127259.64-12517.35</f>
        <v>114742.29</v>
      </c>
      <c r="F173" s="93">
        <f t="shared" si="1"/>
        <v>103.81985939991618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879823.84999999963</v>
      </c>
      <c r="E175" s="104">
        <f t="shared" si="30"/>
        <v>898335.21</v>
      </c>
      <c r="F175" s="93">
        <f t="shared" si="1"/>
        <v>102.10398479195584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151850.22</v>
      </c>
      <c r="E176" s="104">
        <f t="shared" si="31"/>
        <v>121039.93999999999</v>
      </c>
      <c r="F176" s="93">
        <f t="shared" si="1"/>
        <v>79.710085372283274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151835.01</v>
      </c>
      <c r="E177" s="104">
        <f t="shared" si="32"/>
        <v>121024.72999999998</v>
      </c>
      <c r="F177" s="93">
        <f t="shared" si="1"/>
        <v>79.708052839723848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f>107667.48</f>
        <v>107667.48</v>
      </c>
      <c r="E178" s="247">
        <f>125069.84-12517.35+4000-45.07</f>
        <v>116507.41999999998</v>
      </c>
      <c r="F178" s="93">
        <f t="shared" si="1"/>
        <v>108.21040856533466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44167.53</v>
      </c>
      <c r="E179" s="247">
        <v>898</v>
      </c>
      <c r="F179" s="93">
        <f t="shared" si="1"/>
        <v>2.0331678044934818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v>1.66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f>E302+E298</f>
        <v>3617.6499999999996</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15.21</v>
      </c>
      <c r="E189" s="247">
        <v>15.21</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727973.62999999966</v>
      </c>
      <c r="E237" s="104">
        <f t="shared" si="41"/>
        <v>777295.27</v>
      </c>
      <c r="F237" s="93">
        <f t="shared" si="1"/>
        <v>106.77519596417255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442879.94</v>
      </c>
      <c r="E238" s="104">
        <f t="shared" si="42"/>
        <v>778351.02</v>
      </c>
      <c r="F238" s="93">
        <f t="shared" si="1"/>
        <v>175.74763490078146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442879.94</v>
      </c>
      <c r="E239" s="104">
        <f t="shared" si="43"/>
        <v>778351.02</v>
      </c>
      <c r="F239" s="93">
        <f t="shared" si="1"/>
        <v>175.74763490078146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f>442880.95-1.01</f>
        <v>442879.94</v>
      </c>
      <c r="E240" s="247">
        <f>811843.51-33492.49</f>
        <v>778351.02</v>
      </c>
      <c r="F240" s="93">
        <f t="shared" si="1"/>
        <v>175.74763490078146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39711.889999999694</v>
      </c>
      <c r="E245" s="104">
        <f t="shared" si="45"/>
        <v>-11564.75</v>
      </c>
      <c r="F245" s="93">
        <f t="shared" si="1"/>
        <v>-29.121630826435329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39711.889999999694</v>
      </c>
      <c r="E246" s="104">
        <f t="shared" si="46"/>
        <v>278897.57</v>
      </c>
      <c r="F246" s="93">
        <f t="shared" si="1"/>
        <v>702.30243385545782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f>'PR-RAS'!D645</f>
        <v>39711.889999999694</v>
      </c>
      <c r="E247" s="247">
        <f>279085.57-188</f>
        <v>278897.57</v>
      </c>
      <c r="F247" s="93">
        <f t="shared" si="1"/>
        <v>702.30243385545782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290462.32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f>288762.5+1699.82</f>
        <v>290462.32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245381.8</v>
      </c>
      <c r="E255" s="247">
        <v>9922.83</v>
      </c>
      <c r="F255" s="93">
        <f t="shared" si="1"/>
        <v>4.0438329167036837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f>398.17+188</f>
        <v>586.17000000000007</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63167.62</v>
      </c>
      <c r="E259" s="104">
        <f t="shared" si="49"/>
        <v>63167.62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63167.62</v>
      </c>
      <c r="E260" s="248">
        <v>63167.62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f>D160</f>
        <v>6678.29</v>
      </c>
      <c r="E264" s="247">
        <v>7866.98</v>
      </c>
      <c r="F264" s="93">
        <f t="shared" si="50"/>
        <v>117.79931689100054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f>D177</f>
        <v>151835.01</v>
      </c>
      <c r="E288" s="247">
        <f>E177</f>
        <v>121024.72999999998</v>
      </c>
      <c r="F288" s="93">
        <f t="shared" si="50"/>
        <v>79.708052839723848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f>D189</f>
        <v>15.21</v>
      </c>
      <c r="E289" s="247">
        <v>15.21</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f>1078.7+839.13</f>
        <v>1917.83</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f>1699.82</f>
        <v>1699.82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240:E244 D246:E260 D262:E322 D175:E236">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1564553.47</v>
      </c>
      <c r="E114" s="81">
        <f t="shared" si="22"/>
        <v>1901043</v>
      </c>
      <c r="F114" s="63">
        <f t="shared" si="1"/>
        <v>121.50706488797726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1472467.13</v>
      </c>
      <c r="E115" s="81">
        <f t="shared" si="23"/>
        <v>1901043</v>
      </c>
      <c r="F115" s="63">
        <f t="shared" si="1"/>
        <v>129.10597196149297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1472467.13</v>
      </c>
      <c r="E117" s="249">
        <v>1901043</v>
      </c>
      <c r="F117" s="63">
        <f t="shared" si="1"/>
        <v>129.10597196149297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92086.34</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1564553.47</v>
      </c>
      <c r="E141" s="106">
        <f t="shared" si="28"/>
        <v>1901043</v>
      </c>
      <c r="F141" s="82">
        <f t="shared" si="1"/>
        <v>121.50706488797726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31233.312510915115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31233.312510915115</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17436.542510915115</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f>[1]List1!$N$6</f>
        <v>17436.542510915115</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13796.77</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f>BILANCA!E70-BILANCA!D70</f>
        <v>13796.77</v>
      </c>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f>BILANCA!D176</f>
        <v>151850.22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1911426.8599999999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1860968.7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1430700.87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380826.7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174.23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48058.02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1208.8800000000001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50458.16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1942237.1399999997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1891778.9799999997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f>1413298.51-1699.82+10638.46</f>
        <v>1422237.15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420175.79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99.14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48058.02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1208.8800000000001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50458.16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121039.94000000018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121039.94000000018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D42</f>
        <v>121039.94000000018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15091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Bruna</cp:lastModifiedBy>
  <cp:lastPrinted>2024-01-29T18:55:06Z</cp:lastPrinted>
  <dcterms:created xsi:type="dcterms:W3CDTF">2022-04-01T05:14:30Z</dcterms:created>
  <dcterms:modified xsi:type="dcterms:W3CDTF">2024-02-06T20:37:40Z</dcterms:modified>
</cp:coreProperties>
</file>